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uralservicesnetwork-my.sharepoint.com/personal/richard_inman_sparse_gov_uk/Documents/RSN Shared Documents/12. Work areas/Daniel Worth/Cloud Folder/060122/"/>
    </mc:Choice>
  </mc:AlternateContent>
  <xr:revisionPtr revIDLastSave="223" documentId="8_{D960E257-CD04-461B-8C92-DDAC75A469B8}" xr6:coauthVersionLast="47" xr6:coauthVersionMax="47" xr10:uidLastSave="{A8242800-F75D-459E-A050-3EFFF1B10D20}"/>
  <workbookProtection workbookAlgorithmName="SHA-512" workbookHashValue="oJfmh47WrsjhjAtOMppv05WRrnCuYL5A49CN9MrV63CQJXudvIrSjXtWe/TZjYQ1GFkdF88aEjef6wVqSXpUNA==" workbookSaltValue="BKI5phQ16vJNYfKibRJcmA==" workbookSpinCount="100000" lockStructure="1"/>
  <bookViews>
    <workbookView xWindow="-108" yWindow="-108" windowWidth="23256" windowHeight="12456" firstSheet="3" activeTab="3" xr2:uid="{6F1EA3B8-8651-4206-9F4C-242A0E55C7BC}"/>
  </bookViews>
  <sheets>
    <sheet name="class" sheetId="1" state="veryHidden" r:id="rId1"/>
    <sheet name="classifications" sheetId="2" state="veryHidden" r:id="rId2"/>
    <sheet name="members" sheetId="3" state="veryHidden" r:id="rId3"/>
    <sheet name="front page" sheetId="4" r:id="rId4"/>
    <sheet name="table 1008C" sheetId="5" state="veryHidden" r:id="rId5"/>
    <sheet name="16-64 population" sheetId="6" state="veryHidden" r:id="rId6"/>
    <sheet name="calculations" sheetId="7" state="veryHidden" r:id="rId7"/>
  </sheets>
  <definedNames>
    <definedName name="members">members!$A$1:$A$136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395" i="7" l="1"/>
  <c r="AX396" i="7"/>
  <c r="AX390" i="7"/>
  <c r="AX389" i="7"/>
  <c r="AX383" i="7"/>
  <c r="AX384" i="7"/>
  <c r="AX385" i="7"/>
  <c r="AX386" i="7"/>
  <c r="AX394" i="7"/>
  <c r="AX388" i="7"/>
  <c r="AX382" i="7"/>
  <c r="AX373" i="7"/>
  <c r="AX374" i="7"/>
  <c r="AX375" i="7"/>
  <c r="AX376" i="7"/>
  <c r="AX377" i="7"/>
  <c r="AX378" i="7"/>
  <c r="AX379" i="7"/>
  <c r="AX372" i="7"/>
  <c r="AM351" i="7"/>
  <c r="AN351" i="7"/>
  <c r="AO351" i="7"/>
  <c r="AP351" i="7"/>
  <c r="AQ351" i="7"/>
  <c r="AR351" i="7"/>
  <c r="AS351" i="7"/>
  <c r="AT351" i="7"/>
  <c r="AU351" i="7"/>
  <c r="AV351" i="7"/>
  <c r="AW351" i="7"/>
  <c r="AM352" i="7"/>
  <c r="AN352" i="7"/>
  <c r="AO352" i="7"/>
  <c r="AP352" i="7"/>
  <c r="AQ352" i="7"/>
  <c r="AR352" i="7"/>
  <c r="AS352" i="7"/>
  <c r="AT352" i="7"/>
  <c r="AU352" i="7"/>
  <c r="AV352" i="7"/>
  <c r="AW352" i="7"/>
  <c r="AM353" i="7"/>
  <c r="AN353" i="7"/>
  <c r="AO353" i="7"/>
  <c r="AP353" i="7"/>
  <c r="AQ353" i="7"/>
  <c r="AR353" i="7"/>
  <c r="AS353" i="7"/>
  <c r="AT353" i="7"/>
  <c r="AU353" i="7"/>
  <c r="AV353" i="7"/>
  <c r="AW353" i="7"/>
  <c r="AM354" i="7"/>
  <c r="AN354" i="7"/>
  <c r="AO354" i="7"/>
  <c r="AP354" i="7"/>
  <c r="AQ354" i="7"/>
  <c r="AR354" i="7"/>
  <c r="AS354" i="7"/>
  <c r="AT354" i="7"/>
  <c r="AU354" i="7"/>
  <c r="AV354" i="7"/>
  <c r="AW354" i="7"/>
  <c r="AM355" i="7"/>
  <c r="AN355" i="7"/>
  <c r="AO355" i="7"/>
  <c r="AP355" i="7"/>
  <c r="AQ355" i="7"/>
  <c r="AR355" i="7"/>
  <c r="AS355" i="7"/>
  <c r="AT355" i="7"/>
  <c r="AU355" i="7"/>
  <c r="AV355" i="7"/>
  <c r="AW355" i="7"/>
  <c r="AM356" i="7"/>
  <c r="AN356" i="7"/>
  <c r="AO356" i="7"/>
  <c r="AP356" i="7"/>
  <c r="AQ356" i="7"/>
  <c r="AR356" i="7"/>
  <c r="AS356" i="7"/>
  <c r="AT356" i="7"/>
  <c r="AU356" i="7"/>
  <c r="AV356" i="7"/>
  <c r="AW356" i="7"/>
  <c r="AM357" i="7"/>
  <c r="AN357" i="7"/>
  <c r="AO357" i="7"/>
  <c r="AP357" i="7"/>
  <c r="AQ357" i="7"/>
  <c r="AR357" i="7"/>
  <c r="AS357" i="7"/>
  <c r="AT357" i="7"/>
  <c r="AU357" i="7"/>
  <c r="AV357" i="7"/>
  <c r="AW357" i="7"/>
  <c r="AM358" i="7"/>
  <c r="AN358" i="7"/>
  <c r="AO358" i="7"/>
  <c r="AP358" i="7"/>
  <c r="AQ358" i="7"/>
  <c r="AR358" i="7"/>
  <c r="AS358" i="7"/>
  <c r="AT358" i="7"/>
  <c r="AU358" i="7"/>
  <c r="AV358" i="7"/>
  <c r="AW358" i="7"/>
  <c r="AM359" i="7"/>
  <c r="AN359" i="7"/>
  <c r="AO359" i="7"/>
  <c r="AP359" i="7"/>
  <c r="AQ359" i="7"/>
  <c r="AR359" i="7"/>
  <c r="AS359" i="7"/>
  <c r="AT359" i="7"/>
  <c r="AU359" i="7"/>
  <c r="AV359" i="7"/>
  <c r="AW359" i="7"/>
  <c r="AM360" i="7"/>
  <c r="AN360" i="7"/>
  <c r="AO360" i="7"/>
  <c r="AP360" i="7"/>
  <c r="AQ360" i="7"/>
  <c r="AR360" i="7"/>
  <c r="AS360" i="7"/>
  <c r="AT360" i="7"/>
  <c r="AU360" i="7"/>
  <c r="AV360" i="7"/>
  <c r="AW360" i="7"/>
  <c r="AM361" i="7"/>
  <c r="AN361" i="7"/>
  <c r="AO361" i="7"/>
  <c r="AP361" i="7"/>
  <c r="AQ361" i="7"/>
  <c r="AR361" i="7"/>
  <c r="AS361" i="7"/>
  <c r="AT361" i="7"/>
  <c r="AU361" i="7"/>
  <c r="AV361" i="7"/>
  <c r="AW361" i="7"/>
  <c r="AM362" i="7"/>
  <c r="AN362" i="7"/>
  <c r="AO362" i="7"/>
  <c r="AP362" i="7"/>
  <c r="AQ362" i="7"/>
  <c r="AR362" i="7"/>
  <c r="AS362" i="7"/>
  <c r="AT362" i="7"/>
  <c r="AU362" i="7"/>
  <c r="AV362" i="7"/>
  <c r="AW362" i="7"/>
  <c r="AM363" i="7"/>
  <c r="AN363" i="7"/>
  <c r="AO363" i="7"/>
  <c r="AP363" i="7"/>
  <c r="AQ363" i="7"/>
  <c r="AR363" i="7"/>
  <c r="AS363" i="7"/>
  <c r="AT363" i="7"/>
  <c r="AU363" i="7"/>
  <c r="AV363" i="7"/>
  <c r="AW363" i="7"/>
  <c r="AM364" i="7"/>
  <c r="AN364" i="7"/>
  <c r="AO364" i="7"/>
  <c r="AP364" i="7"/>
  <c r="AQ364" i="7"/>
  <c r="AR364" i="7"/>
  <c r="AS364" i="7"/>
  <c r="AT364" i="7"/>
  <c r="AU364" i="7"/>
  <c r="AV364" i="7"/>
  <c r="AW364" i="7"/>
  <c r="AM365" i="7"/>
  <c r="AN365" i="7"/>
  <c r="AO365" i="7"/>
  <c r="AP365" i="7"/>
  <c r="AQ365" i="7"/>
  <c r="AR365" i="7"/>
  <c r="AS365" i="7"/>
  <c r="AT365" i="7"/>
  <c r="AU365" i="7"/>
  <c r="AV365" i="7"/>
  <c r="AW365" i="7"/>
  <c r="AM366" i="7"/>
  <c r="AN366" i="7"/>
  <c r="AO366" i="7"/>
  <c r="AP366" i="7"/>
  <c r="AQ366" i="7"/>
  <c r="AR366" i="7"/>
  <c r="AS366" i="7"/>
  <c r="AT366" i="7"/>
  <c r="AU366" i="7"/>
  <c r="AV366" i="7"/>
  <c r="AW366" i="7"/>
  <c r="AM367" i="7"/>
  <c r="AN367" i="7"/>
  <c r="AO367" i="7"/>
  <c r="AP367" i="7"/>
  <c r="AQ367" i="7"/>
  <c r="AR367" i="7"/>
  <c r="AS367" i="7"/>
  <c r="AT367" i="7"/>
  <c r="AU367" i="7"/>
  <c r="AV367" i="7"/>
  <c r="AW367" i="7"/>
  <c r="AM368" i="7"/>
  <c r="AN368" i="7"/>
  <c r="AO368" i="7"/>
  <c r="AP368" i="7"/>
  <c r="AQ368" i="7"/>
  <c r="AR368" i="7"/>
  <c r="AS368" i="7"/>
  <c r="AT368" i="7"/>
  <c r="AU368" i="7"/>
  <c r="AV368" i="7"/>
  <c r="AW368" i="7"/>
  <c r="AM369" i="7"/>
  <c r="AN369" i="7"/>
  <c r="AO369" i="7"/>
  <c r="AP369" i="7"/>
  <c r="AQ369" i="7"/>
  <c r="AR369" i="7"/>
  <c r="AS369" i="7"/>
  <c r="AT369" i="7"/>
  <c r="AU369" i="7"/>
  <c r="AV369" i="7"/>
  <c r="AW369" i="7"/>
  <c r="AM370" i="7"/>
  <c r="AN370" i="7"/>
  <c r="AO370" i="7"/>
  <c r="AP370" i="7"/>
  <c r="AQ370" i="7"/>
  <c r="AR370" i="7"/>
  <c r="AS370" i="7"/>
  <c r="AT370" i="7"/>
  <c r="AU370" i="7"/>
  <c r="AV370" i="7"/>
  <c r="AW370" i="7"/>
  <c r="AX351" i="7"/>
  <c r="AX352" i="7"/>
  <c r="AX353" i="7"/>
  <c r="AX354" i="7"/>
  <c r="AX355" i="7"/>
  <c r="AX356" i="7"/>
  <c r="AX357" i="7"/>
  <c r="AX358" i="7"/>
  <c r="AX359" i="7"/>
  <c r="AX360" i="7"/>
  <c r="AX361" i="7"/>
  <c r="AX362" i="7"/>
  <c r="AX363" i="7"/>
  <c r="AX364" i="7"/>
  <c r="AX365" i="7"/>
  <c r="AX366" i="7"/>
  <c r="AX367" i="7"/>
  <c r="AX368" i="7"/>
  <c r="AX369" i="7"/>
  <c r="AX370" i="7"/>
  <c r="AX64" i="7"/>
  <c r="AX65" i="7"/>
  <c r="AX66" i="7"/>
  <c r="AX67" i="7"/>
  <c r="AX68" i="7"/>
  <c r="AX69" i="7"/>
  <c r="AX70" i="7"/>
  <c r="AX71" i="7"/>
  <c r="AX72" i="7"/>
  <c r="AX73" i="7"/>
  <c r="AX74" i="7"/>
  <c r="AX75" i="7"/>
  <c r="AX76" i="7"/>
  <c r="AX77" i="7"/>
  <c r="AX78" i="7"/>
  <c r="AX79" i="7"/>
  <c r="AX80" i="7"/>
  <c r="AX81" i="7"/>
  <c r="AX82" i="7"/>
  <c r="AX83" i="7"/>
  <c r="AX84" i="7"/>
  <c r="AX85" i="7"/>
  <c r="AX86" i="7"/>
  <c r="AX87" i="7"/>
  <c r="AX88" i="7"/>
  <c r="AX89" i="7"/>
  <c r="AX90" i="7"/>
  <c r="AX91" i="7"/>
  <c r="AX92" i="7"/>
  <c r="AX93" i="7"/>
  <c r="AX94" i="7"/>
  <c r="AX95" i="7"/>
  <c r="AX96" i="7"/>
  <c r="AX97" i="7"/>
  <c r="AX98" i="7"/>
  <c r="AX99" i="7"/>
  <c r="AX100" i="7"/>
  <c r="AX101" i="7"/>
  <c r="AX102" i="7"/>
  <c r="AX103" i="7"/>
  <c r="AX104" i="7"/>
  <c r="AX105" i="7"/>
  <c r="AX106" i="7"/>
  <c r="AX107" i="7"/>
  <c r="AX108" i="7"/>
  <c r="AX109" i="7"/>
  <c r="AX110" i="7"/>
  <c r="AX111" i="7"/>
  <c r="AX112" i="7"/>
  <c r="AX113" i="7"/>
  <c r="AX114" i="7"/>
  <c r="AX115" i="7"/>
  <c r="AX116" i="7"/>
  <c r="AX117" i="7"/>
  <c r="AX118" i="7"/>
  <c r="AX119" i="7"/>
  <c r="AX120" i="7"/>
  <c r="AX121" i="7"/>
  <c r="AX122" i="7"/>
  <c r="AX123" i="7"/>
  <c r="AX124" i="7"/>
  <c r="AX125" i="7"/>
  <c r="AX126" i="7"/>
  <c r="AX127" i="7"/>
  <c r="AX128" i="7"/>
  <c r="AX129" i="7"/>
  <c r="AX130" i="7"/>
  <c r="AX131" i="7"/>
  <c r="AX132" i="7"/>
  <c r="AX133" i="7"/>
  <c r="AX134" i="7"/>
  <c r="AX135" i="7"/>
  <c r="AX136" i="7"/>
  <c r="AX137" i="7"/>
  <c r="AX138" i="7"/>
  <c r="AX139" i="7"/>
  <c r="AX140" i="7"/>
  <c r="AX141" i="7"/>
  <c r="AX142" i="7"/>
  <c r="AX143" i="7"/>
  <c r="AX144" i="7"/>
  <c r="AX145" i="7"/>
  <c r="AX146" i="7"/>
  <c r="AX147" i="7"/>
  <c r="AX148" i="7"/>
  <c r="AX149" i="7"/>
  <c r="AX150" i="7"/>
  <c r="AX151" i="7"/>
  <c r="AX152" i="7"/>
  <c r="AX153" i="7"/>
  <c r="AX154" i="7"/>
  <c r="AX155" i="7"/>
  <c r="AX156" i="7"/>
  <c r="AX157" i="7"/>
  <c r="AX158" i="7"/>
  <c r="AX159" i="7"/>
  <c r="AX160" i="7"/>
  <c r="AX161" i="7"/>
  <c r="AX162" i="7"/>
  <c r="AX163" i="7"/>
  <c r="AX164" i="7"/>
  <c r="AX165" i="7"/>
  <c r="AX166" i="7"/>
  <c r="AX167" i="7"/>
  <c r="AX168" i="7"/>
  <c r="AX169" i="7"/>
  <c r="AX170" i="7"/>
  <c r="AX171" i="7"/>
  <c r="AX172" i="7"/>
  <c r="AX173" i="7"/>
  <c r="AX174" i="7"/>
  <c r="AX175" i="7"/>
  <c r="AX176" i="7"/>
  <c r="AX177" i="7"/>
  <c r="AX178" i="7"/>
  <c r="AX179" i="7"/>
  <c r="AX180" i="7"/>
  <c r="AX181" i="7"/>
  <c r="AX182" i="7"/>
  <c r="AX183" i="7"/>
  <c r="AX184" i="7"/>
  <c r="AX185" i="7"/>
  <c r="AX186" i="7"/>
  <c r="AX187" i="7"/>
  <c r="AX188" i="7"/>
  <c r="AX189" i="7"/>
  <c r="AX190" i="7"/>
  <c r="AX191" i="7"/>
  <c r="AX192" i="7"/>
  <c r="AX193" i="7"/>
  <c r="AX194" i="7"/>
  <c r="AX195" i="7"/>
  <c r="AX196" i="7"/>
  <c r="AX197" i="7"/>
  <c r="AX198" i="7"/>
  <c r="AX199" i="7"/>
  <c r="AX200" i="7"/>
  <c r="AX201" i="7"/>
  <c r="AX202" i="7"/>
  <c r="AX203" i="7"/>
  <c r="AX204" i="7"/>
  <c r="AX205" i="7"/>
  <c r="AX206" i="7"/>
  <c r="AX207" i="7"/>
  <c r="AX208" i="7"/>
  <c r="AX209" i="7"/>
  <c r="AX210" i="7"/>
  <c r="AX211" i="7"/>
  <c r="AX212" i="7"/>
  <c r="AX213" i="7"/>
  <c r="AX214" i="7"/>
  <c r="AX215" i="7"/>
  <c r="AX216" i="7"/>
  <c r="AX217" i="7"/>
  <c r="AX218" i="7"/>
  <c r="AX219" i="7"/>
  <c r="AX220" i="7"/>
  <c r="AX221" i="7"/>
  <c r="AX222" i="7"/>
  <c r="AX223" i="7"/>
  <c r="AX224" i="7"/>
  <c r="AX225" i="7"/>
  <c r="AX226" i="7"/>
  <c r="AX227" i="7"/>
  <c r="AX228" i="7"/>
  <c r="AX229" i="7"/>
  <c r="AX230" i="7"/>
  <c r="AX231" i="7"/>
  <c r="AX232" i="7"/>
  <c r="AX233" i="7"/>
  <c r="AX234" i="7"/>
  <c r="AX235" i="7"/>
  <c r="AX236" i="7"/>
  <c r="AX237" i="7"/>
  <c r="AX238" i="7"/>
  <c r="AX239" i="7"/>
  <c r="AX240" i="7"/>
  <c r="AX241" i="7"/>
  <c r="AX242" i="7"/>
  <c r="AX243" i="7"/>
  <c r="AX244" i="7"/>
  <c r="AX245" i="7"/>
  <c r="AX246" i="7"/>
  <c r="AX247" i="7"/>
  <c r="AX248" i="7"/>
  <c r="AX249" i="7"/>
  <c r="AX250" i="7"/>
  <c r="AX251" i="7"/>
  <c r="AX252" i="7"/>
  <c r="AX253" i="7"/>
  <c r="AX254" i="7"/>
  <c r="AX255" i="7"/>
  <c r="AX256" i="7"/>
  <c r="AX257" i="7"/>
  <c r="AX258" i="7"/>
  <c r="AX259" i="7"/>
  <c r="AX260" i="7"/>
  <c r="AX261" i="7"/>
  <c r="AX262" i="7"/>
  <c r="AX263" i="7"/>
  <c r="AX264" i="7"/>
  <c r="AX265" i="7"/>
  <c r="AX266" i="7"/>
  <c r="AX267" i="7"/>
  <c r="AX268" i="7"/>
  <c r="AX269" i="7"/>
  <c r="AX270" i="7"/>
  <c r="AX271" i="7"/>
  <c r="AX272" i="7"/>
  <c r="AX273" i="7"/>
  <c r="AX274" i="7"/>
  <c r="AX275" i="7"/>
  <c r="AX276" i="7"/>
  <c r="AX277" i="7"/>
  <c r="AX278" i="7"/>
  <c r="AX279" i="7"/>
  <c r="AX280" i="7"/>
  <c r="AX281" i="7"/>
  <c r="AX282" i="7"/>
  <c r="AX283" i="7"/>
  <c r="AX284" i="7"/>
  <c r="AX285" i="7"/>
  <c r="AX286" i="7"/>
  <c r="AX287" i="7"/>
  <c r="AX288" i="7"/>
  <c r="AX289" i="7"/>
  <c r="AX290" i="7"/>
  <c r="AX291" i="7"/>
  <c r="AX292" i="7"/>
  <c r="AX293" i="7"/>
  <c r="AX294" i="7"/>
  <c r="AX295" i="7"/>
  <c r="AX296" i="7"/>
  <c r="AX297" i="7"/>
  <c r="AX298" i="7"/>
  <c r="AX299" i="7"/>
  <c r="AX300" i="7"/>
  <c r="AX301" i="7"/>
  <c r="AX302" i="7"/>
  <c r="AX303" i="7"/>
  <c r="AX304" i="7"/>
  <c r="AX305" i="7"/>
  <c r="AX306" i="7"/>
  <c r="AX307" i="7"/>
  <c r="AX308" i="7"/>
  <c r="AX309" i="7"/>
  <c r="AX310" i="7"/>
  <c r="AX311" i="7"/>
  <c r="AX312" i="7"/>
  <c r="AX313" i="7"/>
  <c r="AX314" i="7"/>
  <c r="AX315" i="7"/>
  <c r="AX316" i="7"/>
  <c r="AX317" i="7"/>
  <c r="AX318" i="7"/>
  <c r="AX319" i="7"/>
  <c r="AX320" i="7"/>
  <c r="AX321" i="7"/>
  <c r="AX322" i="7"/>
  <c r="AX323" i="7"/>
  <c r="AX324" i="7"/>
  <c r="AX325" i="7"/>
  <c r="AX326" i="7"/>
  <c r="AX327" i="7"/>
  <c r="AX328" i="7"/>
  <c r="AX329" i="7"/>
  <c r="AX330" i="7"/>
  <c r="AX331" i="7"/>
  <c r="AX332" i="7"/>
  <c r="AX333" i="7"/>
  <c r="AX334" i="7"/>
  <c r="AX335" i="7"/>
  <c r="AX336" i="7"/>
  <c r="AX337" i="7"/>
  <c r="AX338" i="7"/>
  <c r="AX339" i="7"/>
  <c r="AX340" i="7"/>
  <c r="AX341" i="7"/>
  <c r="AX342" i="7"/>
  <c r="AX343" i="7"/>
  <c r="AX344" i="7"/>
  <c r="AX345" i="7"/>
  <c r="AX346" i="7"/>
  <c r="AX347" i="7"/>
  <c r="AX348" i="7"/>
  <c r="AX349" i="7"/>
  <c r="AX350" i="7"/>
  <c r="AX52" i="7"/>
  <c r="AX53" i="7"/>
  <c r="AX54" i="7"/>
  <c r="AX55" i="7"/>
  <c r="AX56" i="7"/>
  <c r="AX57" i="7"/>
  <c r="AX58" i="7"/>
  <c r="AX59" i="7"/>
  <c r="AX60" i="7"/>
  <c r="AX61" i="7"/>
  <c r="AX62" i="7"/>
  <c r="AX63" i="7"/>
  <c r="AX12" i="7"/>
  <c r="AX13" i="7"/>
  <c r="AX14" i="7"/>
  <c r="AX15" i="7"/>
  <c r="AX16" i="7"/>
  <c r="AX17" i="7"/>
  <c r="AX18" i="7"/>
  <c r="AX19" i="7"/>
  <c r="AX20" i="7"/>
  <c r="AX21" i="7"/>
  <c r="AX22" i="7"/>
  <c r="AX23" i="7"/>
  <c r="AX24" i="7"/>
  <c r="AX25" i="7"/>
  <c r="AX26" i="7"/>
  <c r="AX27" i="7"/>
  <c r="AX28" i="7"/>
  <c r="AX29" i="7"/>
  <c r="AX30" i="7"/>
  <c r="AX31" i="7"/>
  <c r="AX32" i="7"/>
  <c r="AX33" i="7"/>
  <c r="AX34" i="7"/>
  <c r="AX35" i="7"/>
  <c r="AX36" i="7"/>
  <c r="AX37" i="7"/>
  <c r="AX38" i="7"/>
  <c r="AX39" i="7"/>
  <c r="AX40" i="7"/>
  <c r="AX41" i="7"/>
  <c r="AX42" i="7"/>
  <c r="AX43" i="7"/>
  <c r="AX44" i="7"/>
  <c r="AX45" i="7"/>
  <c r="AX46" i="7"/>
  <c r="AX47" i="7"/>
  <c r="AX48" i="7"/>
  <c r="AX49" i="7"/>
  <c r="AX50" i="7"/>
  <c r="AX51" i="7"/>
  <c r="AX11" i="7"/>
  <c r="AG372" i="7"/>
  <c r="AG373" i="7"/>
  <c r="AG374" i="7"/>
  <c r="AG375" i="7"/>
  <c r="AG376" i="7"/>
  <c r="AG377" i="7"/>
  <c r="AG378" i="7"/>
  <c r="AG379" i="7"/>
  <c r="AG382" i="7"/>
  <c r="AG383" i="7"/>
  <c r="AG384" i="7"/>
  <c r="AG385" i="7"/>
  <c r="AG386" i="7"/>
  <c r="AG388" i="7"/>
  <c r="AG389" i="7"/>
  <c r="AG390" i="7"/>
  <c r="AG391" i="7"/>
  <c r="AG392" i="7"/>
  <c r="AG394" i="7"/>
  <c r="AG395" i="7"/>
  <c r="AG396" i="7"/>
  <c r="AG397" i="7"/>
  <c r="AG398" i="7"/>
  <c r="AF398" i="7"/>
  <c r="AE398" i="7"/>
  <c r="AD398" i="7"/>
  <c r="AC398" i="7"/>
  <c r="AB398" i="7"/>
  <c r="AA398" i="7"/>
  <c r="Z398" i="7"/>
  <c r="Y398" i="7"/>
  <c r="X398" i="7"/>
  <c r="W398" i="7"/>
  <c r="V398" i="7"/>
  <c r="AF397" i="7"/>
  <c r="AE397" i="7"/>
  <c r="AD397" i="7"/>
  <c r="AC397" i="7"/>
  <c r="AB397" i="7"/>
  <c r="AA397" i="7"/>
  <c r="Z397" i="7"/>
  <c r="Y397" i="7"/>
  <c r="X397" i="7"/>
  <c r="W397" i="7"/>
  <c r="V397" i="7"/>
  <c r="AF396" i="7"/>
  <c r="AE396" i="7"/>
  <c r="AD396" i="7"/>
  <c r="AC396" i="7"/>
  <c r="AB396" i="7"/>
  <c r="AA396" i="7"/>
  <c r="Z396" i="7"/>
  <c r="Y396" i="7"/>
  <c r="X396" i="7"/>
  <c r="W396" i="7"/>
  <c r="V396" i="7"/>
  <c r="AF395" i="7"/>
  <c r="AE395" i="7"/>
  <c r="AD395" i="7"/>
  <c r="AC395" i="7"/>
  <c r="AB395" i="7"/>
  <c r="AA395" i="7"/>
  <c r="Z395" i="7"/>
  <c r="Y395" i="7"/>
  <c r="X395" i="7"/>
  <c r="W395" i="7"/>
  <c r="V395" i="7"/>
  <c r="AF394" i="7"/>
  <c r="AE394" i="7"/>
  <c r="AD394" i="7"/>
  <c r="AC394" i="7"/>
  <c r="AB394" i="7"/>
  <c r="AA394" i="7"/>
  <c r="Z394" i="7"/>
  <c r="Y394" i="7"/>
  <c r="X394" i="7"/>
  <c r="W394" i="7"/>
  <c r="V394" i="7"/>
  <c r="AF392" i="7"/>
  <c r="AE392" i="7"/>
  <c r="AD392" i="7"/>
  <c r="AC392" i="7"/>
  <c r="AB392" i="7"/>
  <c r="AA392" i="7"/>
  <c r="Z392" i="7"/>
  <c r="Y392" i="7"/>
  <c r="X392" i="7"/>
  <c r="W392" i="7"/>
  <c r="V392" i="7"/>
  <c r="AF391" i="7"/>
  <c r="AE391" i="7"/>
  <c r="AD391" i="7"/>
  <c r="AC391" i="7"/>
  <c r="AB391" i="7"/>
  <c r="AA391" i="7"/>
  <c r="Z391" i="7"/>
  <c r="Y391" i="7"/>
  <c r="X391" i="7"/>
  <c r="W391" i="7"/>
  <c r="V391" i="7"/>
  <c r="AF390" i="7"/>
  <c r="AE390" i="7"/>
  <c r="AD390" i="7"/>
  <c r="AC390" i="7"/>
  <c r="AB390" i="7"/>
  <c r="AA390" i="7"/>
  <c r="Z390" i="7"/>
  <c r="Y390" i="7"/>
  <c r="X390" i="7"/>
  <c r="W390" i="7"/>
  <c r="V390" i="7"/>
  <c r="AF389" i="7"/>
  <c r="AE389" i="7"/>
  <c r="AD389" i="7"/>
  <c r="AC389" i="7"/>
  <c r="AB389" i="7"/>
  <c r="AA389" i="7"/>
  <c r="Z389" i="7"/>
  <c r="Y389" i="7"/>
  <c r="X389" i="7"/>
  <c r="W389" i="7"/>
  <c r="V389" i="7"/>
  <c r="AF388" i="7"/>
  <c r="AE388" i="7"/>
  <c r="AD388" i="7"/>
  <c r="AC388" i="7"/>
  <c r="AB388" i="7"/>
  <c r="AA388" i="7"/>
  <c r="Z388" i="7"/>
  <c r="Y388" i="7"/>
  <c r="X388" i="7"/>
  <c r="W388" i="7"/>
  <c r="V388" i="7"/>
  <c r="AF386" i="7"/>
  <c r="AE386" i="7"/>
  <c r="AD386" i="7"/>
  <c r="AC386" i="7"/>
  <c r="AB386" i="7"/>
  <c r="AA386" i="7"/>
  <c r="Z386" i="7"/>
  <c r="Y386" i="7"/>
  <c r="X386" i="7"/>
  <c r="W386" i="7"/>
  <c r="V386" i="7"/>
  <c r="AF385" i="7"/>
  <c r="AE385" i="7"/>
  <c r="AD385" i="7"/>
  <c r="AC385" i="7"/>
  <c r="AB385" i="7"/>
  <c r="AA385" i="7"/>
  <c r="Z385" i="7"/>
  <c r="Y385" i="7"/>
  <c r="X385" i="7"/>
  <c r="W385" i="7"/>
  <c r="V385" i="7"/>
  <c r="AF384" i="7"/>
  <c r="AE384" i="7"/>
  <c r="AD384" i="7"/>
  <c r="AC384" i="7"/>
  <c r="AB384" i="7"/>
  <c r="AA384" i="7"/>
  <c r="Z384" i="7"/>
  <c r="Y384" i="7"/>
  <c r="X384" i="7"/>
  <c r="W384" i="7"/>
  <c r="V384" i="7"/>
  <c r="AF383" i="7"/>
  <c r="AE383" i="7"/>
  <c r="AD383" i="7"/>
  <c r="AC383" i="7"/>
  <c r="AB383" i="7"/>
  <c r="AA383" i="7"/>
  <c r="Z383" i="7"/>
  <c r="Y383" i="7"/>
  <c r="X383" i="7"/>
  <c r="W383" i="7"/>
  <c r="V383" i="7"/>
  <c r="AF382" i="7"/>
  <c r="AE382" i="7"/>
  <c r="AD382" i="7"/>
  <c r="AC382" i="7"/>
  <c r="AB382" i="7"/>
  <c r="AA382" i="7"/>
  <c r="Z382" i="7"/>
  <c r="Y382" i="7"/>
  <c r="X382" i="7"/>
  <c r="W382" i="7"/>
  <c r="V382" i="7"/>
  <c r="AF379" i="7"/>
  <c r="AE379" i="7"/>
  <c r="AD379" i="7"/>
  <c r="AC379" i="7"/>
  <c r="AB379" i="7"/>
  <c r="AA379" i="7"/>
  <c r="Z379" i="7"/>
  <c r="Y379" i="7"/>
  <c r="X379" i="7"/>
  <c r="W379" i="7"/>
  <c r="V379" i="7"/>
  <c r="AF378" i="7"/>
  <c r="AE378" i="7"/>
  <c r="AD378" i="7"/>
  <c r="AC378" i="7"/>
  <c r="AB378" i="7"/>
  <c r="AA378" i="7"/>
  <c r="Z378" i="7"/>
  <c r="Y378" i="7"/>
  <c r="X378" i="7"/>
  <c r="W378" i="7"/>
  <c r="V378" i="7"/>
  <c r="AF377" i="7"/>
  <c r="AE377" i="7"/>
  <c r="AD377" i="7"/>
  <c r="AC377" i="7"/>
  <c r="AB377" i="7"/>
  <c r="AA377" i="7"/>
  <c r="Z377" i="7"/>
  <c r="Y377" i="7"/>
  <c r="X377" i="7"/>
  <c r="W377" i="7"/>
  <c r="V377" i="7"/>
  <c r="AF376" i="7"/>
  <c r="AE376" i="7"/>
  <c r="AD376" i="7"/>
  <c r="AC376" i="7"/>
  <c r="AB376" i="7"/>
  <c r="AA376" i="7"/>
  <c r="Z376" i="7"/>
  <c r="Y376" i="7"/>
  <c r="X376" i="7"/>
  <c r="W376" i="7"/>
  <c r="V376" i="7"/>
  <c r="AF375" i="7"/>
  <c r="AE375" i="7"/>
  <c r="AD375" i="7"/>
  <c r="AC375" i="7"/>
  <c r="AB375" i="7"/>
  <c r="AA375" i="7"/>
  <c r="Z375" i="7"/>
  <c r="Y375" i="7"/>
  <c r="X375" i="7"/>
  <c r="W375" i="7"/>
  <c r="V375" i="7"/>
  <c r="AF374" i="7"/>
  <c r="AE374" i="7"/>
  <c r="AD374" i="7"/>
  <c r="AC374" i="7"/>
  <c r="AB374" i="7"/>
  <c r="AA374" i="7"/>
  <c r="Z374" i="7"/>
  <c r="Y374" i="7"/>
  <c r="X374" i="7"/>
  <c r="W374" i="7"/>
  <c r="V374" i="7"/>
  <c r="AF373" i="7"/>
  <c r="AE373" i="7"/>
  <c r="AD373" i="7"/>
  <c r="AC373" i="7"/>
  <c r="AB373" i="7"/>
  <c r="AA373" i="7"/>
  <c r="Z373" i="7"/>
  <c r="Y373" i="7"/>
  <c r="X373" i="7"/>
  <c r="W373" i="7"/>
  <c r="V373" i="7"/>
  <c r="AF372" i="7"/>
  <c r="AE372" i="7"/>
  <c r="AD372" i="7"/>
  <c r="AC372" i="7"/>
  <c r="AB372" i="7"/>
  <c r="AA372" i="7"/>
  <c r="Z372" i="7"/>
  <c r="Y372" i="7"/>
  <c r="X372" i="7"/>
  <c r="W372" i="7"/>
  <c r="V372" i="7"/>
  <c r="AG370" i="7"/>
  <c r="AF370" i="7"/>
  <c r="AE370" i="7"/>
  <c r="AD370" i="7"/>
  <c r="AC370" i="7"/>
  <c r="AB370" i="7"/>
  <c r="AA370" i="7"/>
  <c r="Z370" i="7"/>
  <c r="Y370" i="7"/>
  <c r="X370" i="7"/>
  <c r="W370" i="7"/>
  <c r="V370" i="7"/>
  <c r="AG369" i="7"/>
  <c r="AF369" i="7"/>
  <c r="AE369" i="7"/>
  <c r="AD369" i="7"/>
  <c r="AC369" i="7"/>
  <c r="AB369" i="7"/>
  <c r="AA369" i="7"/>
  <c r="Z369" i="7"/>
  <c r="Y369" i="7"/>
  <c r="X369" i="7"/>
  <c r="W369" i="7"/>
  <c r="V369" i="7"/>
  <c r="AG368" i="7"/>
  <c r="AF368" i="7"/>
  <c r="AE368" i="7"/>
  <c r="AD368" i="7"/>
  <c r="AC368" i="7"/>
  <c r="AB368" i="7"/>
  <c r="AA368" i="7"/>
  <c r="Z368" i="7"/>
  <c r="Y368" i="7"/>
  <c r="X368" i="7"/>
  <c r="W368" i="7"/>
  <c r="V368" i="7"/>
  <c r="AG367" i="7"/>
  <c r="AF367" i="7"/>
  <c r="AE367" i="7"/>
  <c r="AD367" i="7"/>
  <c r="AC367" i="7"/>
  <c r="AB367" i="7"/>
  <c r="AA367" i="7"/>
  <c r="Z367" i="7"/>
  <c r="Y367" i="7"/>
  <c r="X367" i="7"/>
  <c r="W367" i="7"/>
  <c r="V367" i="7"/>
  <c r="AG366" i="7"/>
  <c r="AF366" i="7"/>
  <c r="AE366" i="7"/>
  <c r="AD366" i="7"/>
  <c r="AC366" i="7"/>
  <c r="AB366" i="7"/>
  <c r="AA366" i="7"/>
  <c r="Z366" i="7"/>
  <c r="Y366" i="7"/>
  <c r="X366" i="7"/>
  <c r="W366" i="7"/>
  <c r="V366" i="7"/>
  <c r="AG365" i="7"/>
  <c r="AF365" i="7"/>
  <c r="AE365" i="7"/>
  <c r="AD365" i="7"/>
  <c r="AC365" i="7"/>
  <c r="AB365" i="7"/>
  <c r="AA365" i="7"/>
  <c r="Z365" i="7"/>
  <c r="Y365" i="7"/>
  <c r="X365" i="7"/>
  <c r="W365" i="7"/>
  <c r="V365" i="7"/>
  <c r="AG364" i="7"/>
  <c r="AF364" i="7"/>
  <c r="AE364" i="7"/>
  <c r="AD364" i="7"/>
  <c r="AC364" i="7"/>
  <c r="AB364" i="7"/>
  <c r="AA364" i="7"/>
  <c r="Z364" i="7"/>
  <c r="Y364" i="7"/>
  <c r="X364" i="7"/>
  <c r="W364" i="7"/>
  <c r="V364" i="7"/>
  <c r="AG363" i="7"/>
  <c r="AF363" i="7"/>
  <c r="AE363" i="7"/>
  <c r="AD363" i="7"/>
  <c r="AC363" i="7"/>
  <c r="AB363" i="7"/>
  <c r="AA363" i="7"/>
  <c r="Z363" i="7"/>
  <c r="Y363" i="7"/>
  <c r="X363" i="7"/>
  <c r="W363" i="7"/>
  <c r="V363" i="7"/>
  <c r="AG362" i="7"/>
  <c r="AF362" i="7"/>
  <c r="AE362" i="7"/>
  <c r="AD362" i="7"/>
  <c r="AC362" i="7"/>
  <c r="AB362" i="7"/>
  <c r="AA362" i="7"/>
  <c r="Z362" i="7"/>
  <c r="Y362" i="7"/>
  <c r="X362" i="7"/>
  <c r="W362" i="7"/>
  <c r="V362" i="7"/>
  <c r="AG361" i="7"/>
  <c r="AF361" i="7"/>
  <c r="AE361" i="7"/>
  <c r="AD361" i="7"/>
  <c r="AC361" i="7"/>
  <c r="AB361" i="7"/>
  <c r="AA361" i="7"/>
  <c r="Z361" i="7"/>
  <c r="Y361" i="7"/>
  <c r="X361" i="7"/>
  <c r="W361" i="7"/>
  <c r="V361" i="7"/>
  <c r="AG360" i="7"/>
  <c r="AF360" i="7"/>
  <c r="AE360" i="7"/>
  <c r="AD360" i="7"/>
  <c r="AC360" i="7"/>
  <c r="AB360" i="7"/>
  <c r="AA360" i="7"/>
  <c r="Z360" i="7"/>
  <c r="Y360" i="7"/>
  <c r="X360" i="7"/>
  <c r="W360" i="7"/>
  <c r="V360" i="7"/>
  <c r="AG359" i="7"/>
  <c r="AF359" i="7"/>
  <c r="AE359" i="7"/>
  <c r="AD359" i="7"/>
  <c r="AC359" i="7"/>
  <c r="AB359" i="7"/>
  <c r="AA359" i="7"/>
  <c r="Z359" i="7"/>
  <c r="Y359" i="7"/>
  <c r="X359" i="7"/>
  <c r="W359" i="7"/>
  <c r="V359" i="7"/>
  <c r="AG358" i="7"/>
  <c r="AF358" i="7"/>
  <c r="AE358" i="7"/>
  <c r="AD358" i="7"/>
  <c r="AC358" i="7"/>
  <c r="AB358" i="7"/>
  <c r="AA358" i="7"/>
  <c r="Z358" i="7"/>
  <c r="Y358" i="7"/>
  <c r="X358" i="7"/>
  <c r="W358" i="7"/>
  <c r="V358" i="7"/>
  <c r="AG357" i="7"/>
  <c r="AF357" i="7"/>
  <c r="AE357" i="7"/>
  <c r="AD357" i="7"/>
  <c r="AC357" i="7"/>
  <c r="AB357" i="7"/>
  <c r="AA357" i="7"/>
  <c r="Z357" i="7"/>
  <c r="Y357" i="7"/>
  <c r="X357" i="7"/>
  <c r="W357" i="7"/>
  <c r="V357" i="7"/>
  <c r="AG356" i="7"/>
  <c r="AF356" i="7"/>
  <c r="AE356" i="7"/>
  <c r="AD356" i="7"/>
  <c r="AC356" i="7"/>
  <c r="AB356" i="7"/>
  <c r="AA356" i="7"/>
  <c r="Z356" i="7"/>
  <c r="Y356" i="7"/>
  <c r="X356" i="7"/>
  <c r="W356" i="7"/>
  <c r="V356" i="7"/>
  <c r="AG355" i="7"/>
  <c r="AF355" i="7"/>
  <c r="AE355" i="7"/>
  <c r="AD355" i="7"/>
  <c r="AC355" i="7"/>
  <c r="AB355" i="7"/>
  <c r="AA355" i="7"/>
  <c r="Z355" i="7"/>
  <c r="Y355" i="7"/>
  <c r="X355" i="7"/>
  <c r="W355" i="7"/>
  <c r="V355" i="7"/>
  <c r="AG354" i="7"/>
  <c r="AF354" i="7"/>
  <c r="AE354" i="7"/>
  <c r="AD354" i="7"/>
  <c r="AC354" i="7"/>
  <c r="AB354" i="7"/>
  <c r="AA354" i="7"/>
  <c r="Z354" i="7"/>
  <c r="Y354" i="7"/>
  <c r="X354" i="7"/>
  <c r="W354" i="7"/>
  <c r="V354" i="7"/>
  <c r="AG353" i="7"/>
  <c r="AF353" i="7"/>
  <c r="AE353" i="7"/>
  <c r="AD353" i="7"/>
  <c r="AC353" i="7"/>
  <c r="AB353" i="7"/>
  <c r="AA353" i="7"/>
  <c r="Z353" i="7"/>
  <c r="Y353" i="7"/>
  <c r="X353" i="7"/>
  <c r="W353" i="7"/>
  <c r="V353" i="7"/>
  <c r="AG352" i="7"/>
  <c r="AF352" i="7"/>
  <c r="AE352" i="7"/>
  <c r="AD352" i="7"/>
  <c r="AC352" i="7"/>
  <c r="AB352" i="7"/>
  <c r="AA352" i="7"/>
  <c r="Z352" i="7"/>
  <c r="Y352" i="7"/>
  <c r="X352" i="7"/>
  <c r="W352" i="7"/>
  <c r="V352" i="7"/>
  <c r="AG351" i="7"/>
  <c r="AF351" i="7"/>
  <c r="AE351" i="7"/>
  <c r="AD351" i="7"/>
  <c r="AC351" i="7"/>
  <c r="AB351" i="7"/>
  <c r="AA351" i="7"/>
  <c r="Z351" i="7"/>
  <c r="Y351" i="7"/>
  <c r="X351" i="7"/>
  <c r="W351" i="7"/>
  <c r="V351" i="7"/>
  <c r="AG350" i="7"/>
  <c r="AF350" i="7"/>
  <c r="AE350" i="7"/>
  <c r="AD350" i="7"/>
  <c r="AC350" i="7"/>
  <c r="AB350" i="7"/>
  <c r="AA350" i="7"/>
  <c r="Z350" i="7"/>
  <c r="Y350" i="7"/>
  <c r="X350" i="7"/>
  <c r="W350" i="7"/>
  <c r="V350" i="7"/>
  <c r="AG349" i="7"/>
  <c r="AF349" i="7"/>
  <c r="AE349" i="7"/>
  <c r="AD349" i="7"/>
  <c r="AC349" i="7"/>
  <c r="AB349" i="7"/>
  <c r="AA349" i="7"/>
  <c r="Z349" i="7"/>
  <c r="Y349" i="7"/>
  <c r="X349" i="7"/>
  <c r="W349" i="7"/>
  <c r="V349" i="7"/>
  <c r="AG348" i="7"/>
  <c r="AF348" i="7"/>
  <c r="AE348" i="7"/>
  <c r="AD348" i="7"/>
  <c r="AC348" i="7"/>
  <c r="AB348" i="7"/>
  <c r="AA348" i="7"/>
  <c r="Z348" i="7"/>
  <c r="Y348" i="7"/>
  <c r="X348" i="7"/>
  <c r="W348" i="7"/>
  <c r="V348" i="7"/>
  <c r="AG347" i="7"/>
  <c r="AF347" i="7"/>
  <c r="AE347" i="7"/>
  <c r="AD347" i="7"/>
  <c r="AC347" i="7"/>
  <c r="AB347" i="7"/>
  <c r="AA347" i="7"/>
  <c r="Z347" i="7"/>
  <c r="Y347" i="7"/>
  <c r="X347" i="7"/>
  <c r="W347" i="7"/>
  <c r="V347" i="7"/>
  <c r="AG346" i="7"/>
  <c r="AF346" i="7"/>
  <c r="AE346" i="7"/>
  <c r="AD346" i="7"/>
  <c r="AC346" i="7"/>
  <c r="AB346" i="7"/>
  <c r="AA346" i="7"/>
  <c r="Z346" i="7"/>
  <c r="Y346" i="7"/>
  <c r="X346" i="7"/>
  <c r="W346" i="7"/>
  <c r="V346" i="7"/>
  <c r="AG345" i="7"/>
  <c r="AF345" i="7"/>
  <c r="AE345" i="7"/>
  <c r="AD345" i="7"/>
  <c r="AC345" i="7"/>
  <c r="AB345" i="7"/>
  <c r="AA345" i="7"/>
  <c r="Z345" i="7"/>
  <c r="Y345" i="7"/>
  <c r="X345" i="7"/>
  <c r="W345" i="7"/>
  <c r="V345" i="7"/>
  <c r="AG344" i="7"/>
  <c r="AF344" i="7"/>
  <c r="AE344" i="7"/>
  <c r="AD344" i="7"/>
  <c r="AC344" i="7"/>
  <c r="AB344" i="7"/>
  <c r="AA344" i="7"/>
  <c r="Z344" i="7"/>
  <c r="Y344" i="7"/>
  <c r="X344" i="7"/>
  <c r="W344" i="7"/>
  <c r="V344" i="7"/>
  <c r="AG343" i="7"/>
  <c r="AF343" i="7"/>
  <c r="AE343" i="7"/>
  <c r="AD343" i="7"/>
  <c r="AC343" i="7"/>
  <c r="AB343" i="7"/>
  <c r="AA343" i="7"/>
  <c r="Z343" i="7"/>
  <c r="Y343" i="7"/>
  <c r="X343" i="7"/>
  <c r="W343" i="7"/>
  <c r="V343" i="7"/>
  <c r="AG342" i="7"/>
  <c r="AF342" i="7"/>
  <c r="AE342" i="7"/>
  <c r="AD342" i="7"/>
  <c r="AC342" i="7"/>
  <c r="AB342" i="7"/>
  <c r="AA342" i="7"/>
  <c r="Z342" i="7"/>
  <c r="Y342" i="7"/>
  <c r="X342" i="7"/>
  <c r="W342" i="7"/>
  <c r="V342" i="7"/>
  <c r="AG341" i="7"/>
  <c r="AF341" i="7"/>
  <c r="AE341" i="7"/>
  <c r="AD341" i="7"/>
  <c r="AC341" i="7"/>
  <c r="AB341" i="7"/>
  <c r="AA341" i="7"/>
  <c r="Z341" i="7"/>
  <c r="Y341" i="7"/>
  <c r="X341" i="7"/>
  <c r="W341" i="7"/>
  <c r="V341" i="7"/>
  <c r="AG340" i="7"/>
  <c r="AF340" i="7"/>
  <c r="AE340" i="7"/>
  <c r="AD340" i="7"/>
  <c r="AC340" i="7"/>
  <c r="AB340" i="7"/>
  <c r="AA340" i="7"/>
  <c r="Z340" i="7"/>
  <c r="Y340" i="7"/>
  <c r="X340" i="7"/>
  <c r="W340" i="7"/>
  <c r="V340" i="7"/>
  <c r="AG339" i="7"/>
  <c r="AF339" i="7"/>
  <c r="AE339" i="7"/>
  <c r="AD339" i="7"/>
  <c r="AC339" i="7"/>
  <c r="AB339" i="7"/>
  <c r="AA339" i="7"/>
  <c r="Z339" i="7"/>
  <c r="Y339" i="7"/>
  <c r="X339" i="7"/>
  <c r="W339" i="7"/>
  <c r="V339" i="7"/>
  <c r="AG338" i="7"/>
  <c r="AF338" i="7"/>
  <c r="AE338" i="7"/>
  <c r="AD338" i="7"/>
  <c r="AC338" i="7"/>
  <c r="AB338" i="7"/>
  <c r="AA338" i="7"/>
  <c r="Z338" i="7"/>
  <c r="Y338" i="7"/>
  <c r="X338" i="7"/>
  <c r="W338" i="7"/>
  <c r="V338" i="7"/>
  <c r="AG337" i="7"/>
  <c r="AF337" i="7"/>
  <c r="AE337" i="7"/>
  <c r="AD337" i="7"/>
  <c r="AC337" i="7"/>
  <c r="AB337" i="7"/>
  <c r="AA337" i="7"/>
  <c r="Z337" i="7"/>
  <c r="Y337" i="7"/>
  <c r="X337" i="7"/>
  <c r="W337" i="7"/>
  <c r="V337" i="7"/>
  <c r="AG336" i="7"/>
  <c r="AF336" i="7"/>
  <c r="AE336" i="7"/>
  <c r="AD336" i="7"/>
  <c r="AC336" i="7"/>
  <c r="AB336" i="7"/>
  <c r="AA336" i="7"/>
  <c r="Z336" i="7"/>
  <c r="Y336" i="7"/>
  <c r="X336" i="7"/>
  <c r="W336" i="7"/>
  <c r="V336" i="7"/>
  <c r="AG335" i="7"/>
  <c r="AF335" i="7"/>
  <c r="AE335" i="7"/>
  <c r="AD335" i="7"/>
  <c r="AC335" i="7"/>
  <c r="AB335" i="7"/>
  <c r="AA335" i="7"/>
  <c r="Z335" i="7"/>
  <c r="Y335" i="7"/>
  <c r="X335" i="7"/>
  <c r="W335" i="7"/>
  <c r="V335" i="7"/>
  <c r="AG334" i="7"/>
  <c r="AF334" i="7"/>
  <c r="AE334" i="7"/>
  <c r="AD334" i="7"/>
  <c r="AC334" i="7"/>
  <c r="AB334" i="7"/>
  <c r="AA334" i="7"/>
  <c r="Z334" i="7"/>
  <c r="Y334" i="7"/>
  <c r="X334" i="7"/>
  <c r="W334" i="7"/>
  <c r="V334" i="7"/>
  <c r="AG333" i="7"/>
  <c r="AF333" i="7"/>
  <c r="AE333" i="7"/>
  <c r="AD333" i="7"/>
  <c r="AC333" i="7"/>
  <c r="AB333" i="7"/>
  <c r="AA333" i="7"/>
  <c r="Z333" i="7"/>
  <c r="Y333" i="7"/>
  <c r="X333" i="7"/>
  <c r="W333" i="7"/>
  <c r="V333" i="7"/>
  <c r="AG332" i="7"/>
  <c r="AF332" i="7"/>
  <c r="AE332" i="7"/>
  <c r="AD332" i="7"/>
  <c r="AC332" i="7"/>
  <c r="AB332" i="7"/>
  <c r="AA332" i="7"/>
  <c r="Z332" i="7"/>
  <c r="Y332" i="7"/>
  <c r="X332" i="7"/>
  <c r="W332" i="7"/>
  <c r="V332" i="7"/>
  <c r="AG331" i="7"/>
  <c r="AF331" i="7"/>
  <c r="AE331" i="7"/>
  <c r="AD331" i="7"/>
  <c r="AC331" i="7"/>
  <c r="AB331" i="7"/>
  <c r="AA331" i="7"/>
  <c r="Z331" i="7"/>
  <c r="Y331" i="7"/>
  <c r="X331" i="7"/>
  <c r="W331" i="7"/>
  <c r="V331" i="7"/>
  <c r="AG330" i="7"/>
  <c r="AF330" i="7"/>
  <c r="AE330" i="7"/>
  <c r="AD330" i="7"/>
  <c r="AC330" i="7"/>
  <c r="AB330" i="7"/>
  <c r="AA330" i="7"/>
  <c r="Z330" i="7"/>
  <c r="Y330" i="7"/>
  <c r="X330" i="7"/>
  <c r="W330" i="7"/>
  <c r="V330" i="7"/>
  <c r="AG329" i="7"/>
  <c r="AF329" i="7"/>
  <c r="AE329" i="7"/>
  <c r="AD329" i="7"/>
  <c r="AC329" i="7"/>
  <c r="AB329" i="7"/>
  <c r="AA329" i="7"/>
  <c r="Z329" i="7"/>
  <c r="Y329" i="7"/>
  <c r="X329" i="7"/>
  <c r="W329" i="7"/>
  <c r="V329" i="7"/>
  <c r="AG328" i="7"/>
  <c r="AF328" i="7"/>
  <c r="AE328" i="7"/>
  <c r="AD328" i="7"/>
  <c r="AC328" i="7"/>
  <c r="AB328" i="7"/>
  <c r="AA328" i="7"/>
  <c r="Z328" i="7"/>
  <c r="Y328" i="7"/>
  <c r="X328" i="7"/>
  <c r="W328" i="7"/>
  <c r="V328" i="7"/>
  <c r="AG327" i="7"/>
  <c r="AF327" i="7"/>
  <c r="AE327" i="7"/>
  <c r="AD327" i="7"/>
  <c r="AC327" i="7"/>
  <c r="AB327" i="7"/>
  <c r="AA327" i="7"/>
  <c r="Z327" i="7"/>
  <c r="Y327" i="7"/>
  <c r="X327" i="7"/>
  <c r="W327" i="7"/>
  <c r="V327" i="7"/>
  <c r="AG326" i="7"/>
  <c r="AF326" i="7"/>
  <c r="AE326" i="7"/>
  <c r="AD326" i="7"/>
  <c r="AC326" i="7"/>
  <c r="AB326" i="7"/>
  <c r="AA326" i="7"/>
  <c r="Z326" i="7"/>
  <c r="Y326" i="7"/>
  <c r="X326" i="7"/>
  <c r="W326" i="7"/>
  <c r="V326" i="7"/>
  <c r="AG325" i="7"/>
  <c r="AF325" i="7"/>
  <c r="AE325" i="7"/>
  <c r="AD325" i="7"/>
  <c r="AC325" i="7"/>
  <c r="AB325" i="7"/>
  <c r="AA325" i="7"/>
  <c r="Z325" i="7"/>
  <c r="Y325" i="7"/>
  <c r="X325" i="7"/>
  <c r="W325" i="7"/>
  <c r="V325" i="7"/>
  <c r="AG324" i="7"/>
  <c r="AF324" i="7"/>
  <c r="AE324" i="7"/>
  <c r="AD324" i="7"/>
  <c r="AC324" i="7"/>
  <c r="AB324" i="7"/>
  <c r="AA324" i="7"/>
  <c r="Z324" i="7"/>
  <c r="Y324" i="7"/>
  <c r="X324" i="7"/>
  <c r="W324" i="7"/>
  <c r="V324" i="7"/>
  <c r="AG323" i="7"/>
  <c r="AF323" i="7"/>
  <c r="AE323" i="7"/>
  <c r="AD323" i="7"/>
  <c r="AC323" i="7"/>
  <c r="AB323" i="7"/>
  <c r="AA323" i="7"/>
  <c r="Z323" i="7"/>
  <c r="Y323" i="7"/>
  <c r="X323" i="7"/>
  <c r="W323" i="7"/>
  <c r="V323" i="7"/>
  <c r="AG322" i="7"/>
  <c r="AF322" i="7"/>
  <c r="AE322" i="7"/>
  <c r="AD322" i="7"/>
  <c r="AC322" i="7"/>
  <c r="AB322" i="7"/>
  <c r="AA322" i="7"/>
  <c r="Z322" i="7"/>
  <c r="Y322" i="7"/>
  <c r="X322" i="7"/>
  <c r="W322" i="7"/>
  <c r="V322" i="7"/>
  <c r="AG321" i="7"/>
  <c r="AF321" i="7"/>
  <c r="AE321" i="7"/>
  <c r="AD321" i="7"/>
  <c r="AC321" i="7"/>
  <c r="AB321" i="7"/>
  <c r="AA321" i="7"/>
  <c r="Z321" i="7"/>
  <c r="Y321" i="7"/>
  <c r="X321" i="7"/>
  <c r="W321" i="7"/>
  <c r="V321" i="7"/>
  <c r="AG320" i="7"/>
  <c r="AF320" i="7"/>
  <c r="AE320" i="7"/>
  <c r="AD320" i="7"/>
  <c r="AC320" i="7"/>
  <c r="AB320" i="7"/>
  <c r="AA320" i="7"/>
  <c r="Z320" i="7"/>
  <c r="Y320" i="7"/>
  <c r="X320" i="7"/>
  <c r="W320" i="7"/>
  <c r="V320" i="7"/>
  <c r="AG319" i="7"/>
  <c r="AF319" i="7"/>
  <c r="AE319" i="7"/>
  <c r="AD319" i="7"/>
  <c r="AC319" i="7"/>
  <c r="AB319" i="7"/>
  <c r="AA319" i="7"/>
  <c r="Z319" i="7"/>
  <c r="Y319" i="7"/>
  <c r="X319" i="7"/>
  <c r="W319" i="7"/>
  <c r="V319" i="7"/>
  <c r="AG318" i="7"/>
  <c r="AF318" i="7"/>
  <c r="AE318" i="7"/>
  <c r="AD318" i="7"/>
  <c r="AC318" i="7"/>
  <c r="AB318" i="7"/>
  <c r="AA318" i="7"/>
  <c r="Z318" i="7"/>
  <c r="Y318" i="7"/>
  <c r="X318" i="7"/>
  <c r="W318" i="7"/>
  <c r="V318" i="7"/>
  <c r="AG317" i="7"/>
  <c r="AF317" i="7"/>
  <c r="AE317" i="7"/>
  <c r="AD317" i="7"/>
  <c r="AC317" i="7"/>
  <c r="AB317" i="7"/>
  <c r="AA317" i="7"/>
  <c r="Z317" i="7"/>
  <c r="Y317" i="7"/>
  <c r="X317" i="7"/>
  <c r="W317" i="7"/>
  <c r="V317" i="7"/>
  <c r="AG316" i="7"/>
  <c r="AF316" i="7"/>
  <c r="AE316" i="7"/>
  <c r="AD316" i="7"/>
  <c r="AC316" i="7"/>
  <c r="AB316" i="7"/>
  <c r="AA316" i="7"/>
  <c r="Z316" i="7"/>
  <c r="Y316" i="7"/>
  <c r="X316" i="7"/>
  <c r="W316" i="7"/>
  <c r="V316" i="7"/>
  <c r="AG315" i="7"/>
  <c r="AF315" i="7"/>
  <c r="AE315" i="7"/>
  <c r="AD315" i="7"/>
  <c r="AC315" i="7"/>
  <c r="AB315" i="7"/>
  <c r="AA315" i="7"/>
  <c r="Z315" i="7"/>
  <c r="Y315" i="7"/>
  <c r="X315" i="7"/>
  <c r="W315" i="7"/>
  <c r="V315" i="7"/>
  <c r="AG314" i="7"/>
  <c r="AF314" i="7"/>
  <c r="AE314" i="7"/>
  <c r="AD314" i="7"/>
  <c r="AC314" i="7"/>
  <c r="AB314" i="7"/>
  <c r="AA314" i="7"/>
  <c r="Z314" i="7"/>
  <c r="Y314" i="7"/>
  <c r="X314" i="7"/>
  <c r="W314" i="7"/>
  <c r="V314" i="7"/>
  <c r="AG313" i="7"/>
  <c r="AF313" i="7"/>
  <c r="AE313" i="7"/>
  <c r="AD313" i="7"/>
  <c r="AC313" i="7"/>
  <c r="AB313" i="7"/>
  <c r="AA313" i="7"/>
  <c r="Z313" i="7"/>
  <c r="Y313" i="7"/>
  <c r="X313" i="7"/>
  <c r="W313" i="7"/>
  <c r="V313" i="7"/>
  <c r="AG312" i="7"/>
  <c r="AF312" i="7"/>
  <c r="AE312" i="7"/>
  <c r="AD312" i="7"/>
  <c r="AC312" i="7"/>
  <c r="AB312" i="7"/>
  <c r="AA312" i="7"/>
  <c r="Z312" i="7"/>
  <c r="Y312" i="7"/>
  <c r="X312" i="7"/>
  <c r="W312" i="7"/>
  <c r="V312" i="7"/>
  <c r="AG311" i="7"/>
  <c r="AF311" i="7"/>
  <c r="AE311" i="7"/>
  <c r="AD311" i="7"/>
  <c r="AC311" i="7"/>
  <c r="AB311" i="7"/>
  <c r="AA311" i="7"/>
  <c r="Z311" i="7"/>
  <c r="Y311" i="7"/>
  <c r="X311" i="7"/>
  <c r="W311" i="7"/>
  <c r="V311" i="7"/>
  <c r="AG310" i="7"/>
  <c r="AF310" i="7"/>
  <c r="AE310" i="7"/>
  <c r="AD310" i="7"/>
  <c r="AC310" i="7"/>
  <c r="AB310" i="7"/>
  <c r="AA310" i="7"/>
  <c r="Z310" i="7"/>
  <c r="Y310" i="7"/>
  <c r="X310" i="7"/>
  <c r="W310" i="7"/>
  <c r="V310" i="7"/>
  <c r="AG309" i="7"/>
  <c r="AF309" i="7"/>
  <c r="AE309" i="7"/>
  <c r="AD309" i="7"/>
  <c r="AC309" i="7"/>
  <c r="AB309" i="7"/>
  <c r="AA309" i="7"/>
  <c r="Z309" i="7"/>
  <c r="Y309" i="7"/>
  <c r="X309" i="7"/>
  <c r="W309" i="7"/>
  <c r="V309" i="7"/>
  <c r="AG308" i="7"/>
  <c r="AF308" i="7"/>
  <c r="AE308" i="7"/>
  <c r="AD308" i="7"/>
  <c r="AC308" i="7"/>
  <c r="AB308" i="7"/>
  <c r="AA308" i="7"/>
  <c r="Z308" i="7"/>
  <c r="Y308" i="7"/>
  <c r="X308" i="7"/>
  <c r="W308" i="7"/>
  <c r="V308" i="7"/>
  <c r="AG307" i="7"/>
  <c r="AF307" i="7"/>
  <c r="AE307" i="7"/>
  <c r="AD307" i="7"/>
  <c r="AC307" i="7"/>
  <c r="AB307" i="7"/>
  <c r="AA307" i="7"/>
  <c r="Z307" i="7"/>
  <c r="Y307" i="7"/>
  <c r="X307" i="7"/>
  <c r="W307" i="7"/>
  <c r="V307" i="7"/>
  <c r="AG306" i="7"/>
  <c r="AF306" i="7"/>
  <c r="AE306" i="7"/>
  <c r="AD306" i="7"/>
  <c r="AC306" i="7"/>
  <c r="AB306" i="7"/>
  <c r="AA306" i="7"/>
  <c r="Z306" i="7"/>
  <c r="Y306" i="7"/>
  <c r="X306" i="7"/>
  <c r="W306" i="7"/>
  <c r="V306" i="7"/>
  <c r="AG305" i="7"/>
  <c r="AF305" i="7"/>
  <c r="AE305" i="7"/>
  <c r="AD305" i="7"/>
  <c r="AC305" i="7"/>
  <c r="AB305" i="7"/>
  <c r="AA305" i="7"/>
  <c r="Z305" i="7"/>
  <c r="Y305" i="7"/>
  <c r="X305" i="7"/>
  <c r="W305" i="7"/>
  <c r="V305" i="7"/>
  <c r="AG304" i="7"/>
  <c r="AF304" i="7"/>
  <c r="AE304" i="7"/>
  <c r="AD304" i="7"/>
  <c r="AC304" i="7"/>
  <c r="AB304" i="7"/>
  <c r="AA304" i="7"/>
  <c r="Z304" i="7"/>
  <c r="Y304" i="7"/>
  <c r="X304" i="7"/>
  <c r="W304" i="7"/>
  <c r="V304" i="7"/>
  <c r="AG303" i="7"/>
  <c r="AF303" i="7"/>
  <c r="AE303" i="7"/>
  <c r="AD303" i="7"/>
  <c r="AC303" i="7"/>
  <c r="AB303" i="7"/>
  <c r="AA303" i="7"/>
  <c r="Z303" i="7"/>
  <c r="Y303" i="7"/>
  <c r="X303" i="7"/>
  <c r="W303" i="7"/>
  <c r="V303" i="7"/>
  <c r="AG302" i="7"/>
  <c r="AF302" i="7"/>
  <c r="AE302" i="7"/>
  <c r="AD302" i="7"/>
  <c r="AC302" i="7"/>
  <c r="AB302" i="7"/>
  <c r="AA302" i="7"/>
  <c r="Z302" i="7"/>
  <c r="Y302" i="7"/>
  <c r="X302" i="7"/>
  <c r="W302" i="7"/>
  <c r="V302" i="7"/>
  <c r="AG301" i="7"/>
  <c r="AF301" i="7"/>
  <c r="AE301" i="7"/>
  <c r="AD301" i="7"/>
  <c r="AC301" i="7"/>
  <c r="AB301" i="7"/>
  <c r="AA301" i="7"/>
  <c r="Z301" i="7"/>
  <c r="Y301" i="7"/>
  <c r="X301" i="7"/>
  <c r="W301" i="7"/>
  <c r="V301" i="7"/>
  <c r="AG300" i="7"/>
  <c r="AF300" i="7"/>
  <c r="AE300" i="7"/>
  <c r="AD300" i="7"/>
  <c r="AC300" i="7"/>
  <c r="AB300" i="7"/>
  <c r="AA300" i="7"/>
  <c r="Z300" i="7"/>
  <c r="Y300" i="7"/>
  <c r="X300" i="7"/>
  <c r="W300" i="7"/>
  <c r="V300" i="7"/>
  <c r="AG299" i="7"/>
  <c r="AF299" i="7"/>
  <c r="AE299" i="7"/>
  <c r="AD299" i="7"/>
  <c r="AC299" i="7"/>
  <c r="AB299" i="7"/>
  <c r="AA299" i="7"/>
  <c r="Z299" i="7"/>
  <c r="Y299" i="7"/>
  <c r="X299" i="7"/>
  <c r="W299" i="7"/>
  <c r="V299" i="7"/>
  <c r="AG298" i="7"/>
  <c r="AF298" i="7"/>
  <c r="AE298" i="7"/>
  <c r="AD298" i="7"/>
  <c r="AC298" i="7"/>
  <c r="AB298" i="7"/>
  <c r="AA298" i="7"/>
  <c r="Z298" i="7"/>
  <c r="Y298" i="7"/>
  <c r="X298" i="7"/>
  <c r="W298" i="7"/>
  <c r="V298" i="7"/>
  <c r="AG297" i="7"/>
  <c r="AF297" i="7"/>
  <c r="AE297" i="7"/>
  <c r="AD297" i="7"/>
  <c r="AC297" i="7"/>
  <c r="AB297" i="7"/>
  <c r="AA297" i="7"/>
  <c r="Z297" i="7"/>
  <c r="Y297" i="7"/>
  <c r="X297" i="7"/>
  <c r="W297" i="7"/>
  <c r="V297" i="7"/>
  <c r="AG296" i="7"/>
  <c r="AF296" i="7"/>
  <c r="AE296" i="7"/>
  <c r="AD296" i="7"/>
  <c r="AC296" i="7"/>
  <c r="AB296" i="7"/>
  <c r="AA296" i="7"/>
  <c r="Z296" i="7"/>
  <c r="Y296" i="7"/>
  <c r="X296" i="7"/>
  <c r="W296" i="7"/>
  <c r="V296" i="7"/>
  <c r="AG295" i="7"/>
  <c r="AF295" i="7"/>
  <c r="AE295" i="7"/>
  <c r="AD295" i="7"/>
  <c r="AC295" i="7"/>
  <c r="AB295" i="7"/>
  <c r="AA295" i="7"/>
  <c r="Z295" i="7"/>
  <c r="Y295" i="7"/>
  <c r="X295" i="7"/>
  <c r="W295" i="7"/>
  <c r="V295" i="7"/>
  <c r="AG294" i="7"/>
  <c r="AF294" i="7"/>
  <c r="AE294" i="7"/>
  <c r="AD294" i="7"/>
  <c r="AC294" i="7"/>
  <c r="AB294" i="7"/>
  <c r="AA294" i="7"/>
  <c r="Z294" i="7"/>
  <c r="Y294" i="7"/>
  <c r="X294" i="7"/>
  <c r="W294" i="7"/>
  <c r="V294" i="7"/>
  <c r="AG293" i="7"/>
  <c r="AF293" i="7"/>
  <c r="AE293" i="7"/>
  <c r="AD293" i="7"/>
  <c r="AC293" i="7"/>
  <c r="AB293" i="7"/>
  <c r="AA293" i="7"/>
  <c r="Z293" i="7"/>
  <c r="Y293" i="7"/>
  <c r="X293" i="7"/>
  <c r="W293" i="7"/>
  <c r="V293" i="7"/>
  <c r="AG292" i="7"/>
  <c r="AF292" i="7"/>
  <c r="AE292" i="7"/>
  <c r="AD292" i="7"/>
  <c r="AC292" i="7"/>
  <c r="AB292" i="7"/>
  <c r="AA292" i="7"/>
  <c r="Z292" i="7"/>
  <c r="Y292" i="7"/>
  <c r="X292" i="7"/>
  <c r="W292" i="7"/>
  <c r="V292" i="7"/>
  <c r="AG291" i="7"/>
  <c r="AF291" i="7"/>
  <c r="AE291" i="7"/>
  <c r="AD291" i="7"/>
  <c r="AC291" i="7"/>
  <c r="AB291" i="7"/>
  <c r="AA291" i="7"/>
  <c r="Z291" i="7"/>
  <c r="Y291" i="7"/>
  <c r="X291" i="7"/>
  <c r="W291" i="7"/>
  <c r="V291" i="7"/>
  <c r="AG290" i="7"/>
  <c r="AF290" i="7"/>
  <c r="AE290" i="7"/>
  <c r="AD290" i="7"/>
  <c r="AC290" i="7"/>
  <c r="AB290" i="7"/>
  <c r="AA290" i="7"/>
  <c r="Z290" i="7"/>
  <c r="Y290" i="7"/>
  <c r="X290" i="7"/>
  <c r="W290" i="7"/>
  <c r="V290" i="7"/>
  <c r="AG289" i="7"/>
  <c r="AF289" i="7"/>
  <c r="AE289" i="7"/>
  <c r="AD289" i="7"/>
  <c r="AC289" i="7"/>
  <c r="AB289" i="7"/>
  <c r="AA289" i="7"/>
  <c r="Z289" i="7"/>
  <c r="Y289" i="7"/>
  <c r="X289" i="7"/>
  <c r="W289" i="7"/>
  <c r="V289" i="7"/>
  <c r="AG288" i="7"/>
  <c r="AF288" i="7"/>
  <c r="AE288" i="7"/>
  <c r="AD288" i="7"/>
  <c r="AC288" i="7"/>
  <c r="AB288" i="7"/>
  <c r="AA288" i="7"/>
  <c r="Z288" i="7"/>
  <c r="Y288" i="7"/>
  <c r="X288" i="7"/>
  <c r="W288" i="7"/>
  <c r="V288" i="7"/>
  <c r="AG287" i="7"/>
  <c r="AF287" i="7"/>
  <c r="AE287" i="7"/>
  <c r="AD287" i="7"/>
  <c r="AC287" i="7"/>
  <c r="AB287" i="7"/>
  <c r="AA287" i="7"/>
  <c r="Z287" i="7"/>
  <c r="Y287" i="7"/>
  <c r="X287" i="7"/>
  <c r="W287" i="7"/>
  <c r="V287" i="7"/>
  <c r="AG286" i="7"/>
  <c r="AF286" i="7"/>
  <c r="AE286" i="7"/>
  <c r="AD286" i="7"/>
  <c r="AC286" i="7"/>
  <c r="AB286" i="7"/>
  <c r="AA286" i="7"/>
  <c r="Z286" i="7"/>
  <c r="Y286" i="7"/>
  <c r="X286" i="7"/>
  <c r="W286" i="7"/>
  <c r="V286" i="7"/>
  <c r="AG285" i="7"/>
  <c r="AF285" i="7"/>
  <c r="AE285" i="7"/>
  <c r="AD285" i="7"/>
  <c r="AC285" i="7"/>
  <c r="AB285" i="7"/>
  <c r="AA285" i="7"/>
  <c r="Z285" i="7"/>
  <c r="Y285" i="7"/>
  <c r="X285" i="7"/>
  <c r="W285" i="7"/>
  <c r="V285" i="7"/>
  <c r="AG284" i="7"/>
  <c r="AF284" i="7"/>
  <c r="AE284" i="7"/>
  <c r="AD284" i="7"/>
  <c r="AC284" i="7"/>
  <c r="AB284" i="7"/>
  <c r="AA284" i="7"/>
  <c r="Z284" i="7"/>
  <c r="Y284" i="7"/>
  <c r="X284" i="7"/>
  <c r="W284" i="7"/>
  <c r="V284" i="7"/>
  <c r="AG283" i="7"/>
  <c r="AF283" i="7"/>
  <c r="AE283" i="7"/>
  <c r="AD283" i="7"/>
  <c r="AC283" i="7"/>
  <c r="AB283" i="7"/>
  <c r="AA283" i="7"/>
  <c r="Z283" i="7"/>
  <c r="Y283" i="7"/>
  <c r="X283" i="7"/>
  <c r="W283" i="7"/>
  <c r="V283" i="7"/>
  <c r="AG282" i="7"/>
  <c r="AF282" i="7"/>
  <c r="AE282" i="7"/>
  <c r="AD282" i="7"/>
  <c r="AC282" i="7"/>
  <c r="AB282" i="7"/>
  <c r="AA282" i="7"/>
  <c r="Z282" i="7"/>
  <c r="Y282" i="7"/>
  <c r="X282" i="7"/>
  <c r="W282" i="7"/>
  <c r="V282" i="7"/>
  <c r="AG281" i="7"/>
  <c r="AF281" i="7"/>
  <c r="AE281" i="7"/>
  <c r="AD281" i="7"/>
  <c r="AC281" i="7"/>
  <c r="AB281" i="7"/>
  <c r="AA281" i="7"/>
  <c r="Z281" i="7"/>
  <c r="Y281" i="7"/>
  <c r="X281" i="7"/>
  <c r="W281" i="7"/>
  <c r="V281" i="7"/>
  <c r="AG280" i="7"/>
  <c r="AF280" i="7"/>
  <c r="AE280" i="7"/>
  <c r="AD280" i="7"/>
  <c r="AC280" i="7"/>
  <c r="AB280" i="7"/>
  <c r="AA280" i="7"/>
  <c r="Z280" i="7"/>
  <c r="Y280" i="7"/>
  <c r="X280" i="7"/>
  <c r="W280" i="7"/>
  <c r="V280" i="7"/>
  <c r="AG279" i="7"/>
  <c r="AF279" i="7"/>
  <c r="AE279" i="7"/>
  <c r="AD279" i="7"/>
  <c r="AC279" i="7"/>
  <c r="AB279" i="7"/>
  <c r="AA279" i="7"/>
  <c r="Z279" i="7"/>
  <c r="Y279" i="7"/>
  <c r="X279" i="7"/>
  <c r="W279" i="7"/>
  <c r="V279" i="7"/>
  <c r="AG278" i="7"/>
  <c r="AF278" i="7"/>
  <c r="AE278" i="7"/>
  <c r="AD278" i="7"/>
  <c r="AC278" i="7"/>
  <c r="AB278" i="7"/>
  <c r="AA278" i="7"/>
  <c r="Z278" i="7"/>
  <c r="Y278" i="7"/>
  <c r="X278" i="7"/>
  <c r="W278" i="7"/>
  <c r="V278" i="7"/>
  <c r="AG277" i="7"/>
  <c r="AF277" i="7"/>
  <c r="AE277" i="7"/>
  <c r="AD277" i="7"/>
  <c r="AC277" i="7"/>
  <c r="AB277" i="7"/>
  <c r="AA277" i="7"/>
  <c r="Z277" i="7"/>
  <c r="Y277" i="7"/>
  <c r="X277" i="7"/>
  <c r="W277" i="7"/>
  <c r="V277" i="7"/>
  <c r="AG276" i="7"/>
  <c r="AF276" i="7"/>
  <c r="AE276" i="7"/>
  <c r="AD276" i="7"/>
  <c r="AC276" i="7"/>
  <c r="AB276" i="7"/>
  <c r="AA276" i="7"/>
  <c r="Z276" i="7"/>
  <c r="Y276" i="7"/>
  <c r="X276" i="7"/>
  <c r="W276" i="7"/>
  <c r="V276" i="7"/>
  <c r="AG275" i="7"/>
  <c r="AF275" i="7"/>
  <c r="AE275" i="7"/>
  <c r="AD275" i="7"/>
  <c r="AC275" i="7"/>
  <c r="AB275" i="7"/>
  <c r="AA275" i="7"/>
  <c r="Z275" i="7"/>
  <c r="Y275" i="7"/>
  <c r="X275" i="7"/>
  <c r="W275" i="7"/>
  <c r="V275" i="7"/>
  <c r="AG274" i="7"/>
  <c r="AF274" i="7"/>
  <c r="AE274" i="7"/>
  <c r="AD274" i="7"/>
  <c r="AC274" i="7"/>
  <c r="AB274" i="7"/>
  <c r="AA274" i="7"/>
  <c r="Z274" i="7"/>
  <c r="Y274" i="7"/>
  <c r="X274" i="7"/>
  <c r="W274" i="7"/>
  <c r="V274" i="7"/>
  <c r="AG273" i="7"/>
  <c r="AF273" i="7"/>
  <c r="AE273" i="7"/>
  <c r="AD273" i="7"/>
  <c r="AC273" i="7"/>
  <c r="AB273" i="7"/>
  <c r="AA273" i="7"/>
  <c r="Z273" i="7"/>
  <c r="Y273" i="7"/>
  <c r="X273" i="7"/>
  <c r="W273" i="7"/>
  <c r="V273" i="7"/>
  <c r="AG272" i="7"/>
  <c r="AF272" i="7"/>
  <c r="AE272" i="7"/>
  <c r="AD272" i="7"/>
  <c r="AC272" i="7"/>
  <c r="AB272" i="7"/>
  <c r="AA272" i="7"/>
  <c r="Z272" i="7"/>
  <c r="Y272" i="7"/>
  <c r="X272" i="7"/>
  <c r="W272" i="7"/>
  <c r="V272" i="7"/>
  <c r="AG271" i="7"/>
  <c r="AF271" i="7"/>
  <c r="AE271" i="7"/>
  <c r="AD271" i="7"/>
  <c r="AC271" i="7"/>
  <c r="AB271" i="7"/>
  <c r="AA271" i="7"/>
  <c r="Z271" i="7"/>
  <c r="Y271" i="7"/>
  <c r="X271" i="7"/>
  <c r="W271" i="7"/>
  <c r="V271" i="7"/>
  <c r="AG270" i="7"/>
  <c r="AF270" i="7"/>
  <c r="AE270" i="7"/>
  <c r="AD270" i="7"/>
  <c r="AC270" i="7"/>
  <c r="AB270" i="7"/>
  <c r="AA270" i="7"/>
  <c r="Z270" i="7"/>
  <c r="Y270" i="7"/>
  <c r="X270" i="7"/>
  <c r="W270" i="7"/>
  <c r="V270" i="7"/>
  <c r="AG269" i="7"/>
  <c r="AF269" i="7"/>
  <c r="AE269" i="7"/>
  <c r="AD269" i="7"/>
  <c r="AC269" i="7"/>
  <c r="AB269" i="7"/>
  <c r="AA269" i="7"/>
  <c r="Z269" i="7"/>
  <c r="Y269" i="7"/>
  <c r="X269" i="7"/>
  <c r="W269" i="7"/>
  <c r="V269" i="7"/>
  <c r="AG268" i="7"/>
  <c r="AF268" i="7"/>
  <c r="AE268" i="7"/>
  <c r="AD268" i="7"/>
  <c r="AC268" i="7"/>
  <c r="AB268" i="7"/>
  <c r="AA268" i="7"/>
  <c r="Z268" i="7"/>
  <c r="Y268" i="7"/>
  <c r="X268" i="7"/>
  <c r="W268" i="7"/>
  <c r="V268" i="7"/>
  <c r="AG267" i="7"/>
  <c r="AF267" i="7"/>
  <c r="AE267" i="7"/>
  <c r="AD267" i="7"/>
  <c r="AC267" i="7"/>
  <c r="AB267" i="7"/>
  <c r="AA267" i="7"/>
  <c r="Z267" i="7"/>
  <c r="Y267" i="7"/>
  <c r="X267" i="7"/>
  <c r="W267" i="7"/>
  <c r="V267" i="7"/>
  <c r="AG266" i="7"/>
  <c r="AF266" i="7"/>
  <c r="AE266" i="7"/>
  <c r="AD266" i="7"/>
  <c r="AC266" i="7"/>
  <c r="AB266" i="7"/>
  <c r="AA266" i="7"/>
  <c r="Z266" i="7"/>
  <c r="Y266" i="7"/>
  <c r="X266" i="7"/>
  <c r="W266" i="7"/>
  <c r="V266" i="7"/>
  <c r="AG265" i="7"/>
  <c r="AF265" i="7"/>
  <c r="AE265" i="7"/>
  <c r="AD265" i="7"/>
  <c r="AC265" i="7"/>
  <c r="AB265" i="7"/>
  <c r="AA265" i="7"/>
  <c r="Z265" i="7"/>
  <c r="Y265" i="7"/>
  <c r="X265" i="7"/>
  <c r="W265" i="7"/>
  <c r="V265" i="7"/>
  <c r="AG264" i="7"/>
  <c r="AF264" i="7"/>
  <c r="AE264" i="7"/>
  <c r="AD264" i="7"/>
  <c r="AC264" i="7"/>
  <c r="AB264" i="7"/>
  <c r="AA264" i="7"/>
  <c r="Z264" i="7"/>
  <c r="Y264" i="7"/>
  <c r="X264" i="7"/>
  <c r="W264" i="7"/>
  <c r="V264" i="7"/>
  <c r="AG263" i="7"/>
  <c r="AF263" i="7"/>
  <c r="AE263" i="7"/>
  <c r="AD263" i="7"/>
  <c r="AC263" i="7"/>
  <c r="AB263" i="7"/>
  <c r="AA263" i="7"/>
  <c r="Z263" i="7"/>
  <c r="Y263" i="7"/>
  <c r="X263" i="7"/>
  <c r="W263" i="7"/>
  <c r="V263" i="7"/>
  <c r="AG262" i="7"/>
  <c r="AF262" i="7"/>
  <c r="AE262" i="7"/>
  <c r="AD262" i="7"/>
  <c r="AC262" i="7"/>
  <c r="AB262" i="7"/>
  <c r="AA262" i="7"/>
  <c r="Z262" i="7"/>
  <c r="Y262" i="7"/>
  <c r="X262" i="7"/>
  <c r="W262" i="7"/>
  <c r="V262" i="7"/>
  <c r="AG261" i="7"/>
  <c r="AF261" i="7"/>
  <c r="AE261" i="7"/>
  <c r="AD261" i="7"/>
  <c r="AC261" i="7"/>
  <c r="AB261" i="7"/>
  <c r="AA261" i="7"/>
  <c r="Z261" i="7"/>
  <c r="Y261" i="7"/>
  <c r="X261" i="7"/>
  <c r="W261" i="7"/>
  <c r="V261" i="7"/>
  <c r="AG260" i="7"/>
  <c r="AF260" i="7"/>
  <c r="AE260" i="7"/>
  <c r="AD260" i="7"/>
  <c r="AC260" i="7"/>
  <c r="AB260" i="7"/>
  <c r="AA260" i="7"/>
  <c r="Z260" i="7"/>
  <c r="Y260" i="7"/>
  <c r="X260" i="7"/>
  <c r="W260" i="7"/>
  <c r="V260" i="7"/>
  <c r="AG259" i="7"/>
  <c r="AF259" i="7"/>
  <c r="AE259" i="7"/>
  <c r="AD259" i="7"/>
  <c r="AC259" i="7"/>
  <c r="AB259" i="7"/>
  <c r="AA259" i="7"/>
  <c r="Z259" i="7"/>
  <c r="Y259" i="7"/>
  <c r="X259" i="7"/>
  <c r="W259" i="7"/>
  <c r="V259" i="7"/>
  <c r="AG258" i="7"/>
  <c r="AF258" i="7"/>
  <c r="AE258" i="7"/>
  <c r="AD258" i="7"/>
  <c r="AC258" i="7"/>
  <c r="AB258" i="7"/>
  <c r="AA258" i="7"/>
  <c r="Z258" i="7"/>
  <c r="Y258" i="7"/>
  <c r="X258" i="7"/>
  <c r="W258" i="7"/>
  <c r="V258" i="7"/>
  <c r="AG257" i="7"/>
  <c r="AF257" i="7"/>
  <c r="AE257" i="7"/>
  <c r="AD257" i="7"/>
  <c r="AC257" i="7"/>
  <c r="AB257" i="7"/>
  <c r="AA257" i="7"/>
  <c r="Z257" i="7"/>
  <c r="Y257" i="7"/>
  <c r="X257" i="7"/>
  <c r="W257" i="7"/>
  <c r="V257" i="7"/>
  <c r="AG256" i="7"/>
  <c r="AF256" i="7"/>
  <c r="AE256" i="7"/>
  <c r="AD256" i="7"/>
  <c r="AC256" i="7"/>
  <c r="AB256" i="7"/>
  <c r="AA256" i="7"/>
  <c r="Z256" i="7"/>
  <c r="Y256" i="7"/>
  <c r="X256" i="7"/>
  <c r="W256" i="7"/>
  <c r="V256" i="7"/>
  <c r="AG255" i="7"/>
  <c r="AF255" i="7"/>
  <c r="AE255" i="7"/>
  <c r="AD255" i="7"/>
  <c r="AC255" i="7"/>
  <c r="AB255" i="7"/>
  <c r="AA255" i="7"/>
  <c r="Z255" i="7"/>
  <c r="Y255" i="7"/>
  <c r="X255" i="7"/>
  <c r="W255" i="7"/>
  <c r="V255" i="7"/>
  <c r="AG254" i="7"/>
  <c r="AF254" i="7"/>
  <c r="AE254" i="7"/>
  <c r="AD254" i="7"/>
  <c r="AC254" i="7"/>
  <c r="AB254" i="7"/>
  <c r="AA254" i="7"/>
  <c r="Z254" i="7"/>
  <c r="Y254" i="7"/>
  <c r="X254" i="7"/>
  <c r="W254" i="7"/>
  <c r="V254" i="7"/>
  <c r="AG253" i="7"/>
  <c r="AF253" i="7"/>
  <c r="AE253" i="7"/>
  <c r="AD253" i="7"/>
  <c r="AC253" i="7"/>
  <c r="AB253" i="7"/>
  <c r="AA253" i="7"/>
  <c r="Z253" i="7"/>
  <c r="Y253" i="7"/>
  <c r="X253" i="7"/>
  <c r="W253" i="7"/>
  <c r="V253" i="7"/>
  <c r="AG252" i="7"/>
  <c r="AF252" i="7"/>
  <c r="AE252" i="7"/>
  <c r="AD252" i="7"/>
  <c r="AC252" i="7"/>
  <c r="AB252" i="7"/>
  <c r="AA252" i="7"/>
  <c r="Z252" i="7"/>
  <c r="Y252" i="7"/>
  <c r="X252" i="7"/>
  <c r="W252" i="7"/>
  <c r="V252" i="7"/>
  <c r="AG251" i="7"/>
  <c r="AF251" i="7"/>
  <c r="AE251" i="7"/>
  <c r="AD251" i="7"/>
  <c r="AC251" i="7"/>
  <c r="AB251" i="7"/>
  <c r="AA251" i="7"/>
  <c r="Z251" i="7"/>
  <c r="Y251" i="7"/>
  <c r="X251" i="7"/>
  <c r="W251" i="7"/>
  <c r="V251" i="7"/>
  <c r="AG250" i="7"/>
  <c r="AF250" i="7"/>
  <c r="AE250" i="7"/>
  <c r="AD250" i="7"/>
  <c r="AC250" i="7"/>
  <c r="AB250" i="7"/>
  <c r="AA250" i="7"/>
  <c r="Z250" i="7"/>
  <c r="Y250" i="7"/>
  <c r="X250" i="7"/>
  <c r="W250" i="7"/>
  <c r="V250" i="7"/>
  <c r="AG249" i="7"/>
  <c r="AF249" i="7"/>
  <c r="AE249" i="7"/>
  <c r="AD249" i="7"/>
  <c r="AC249" i="7"/>
  <c r="AB249" i="7"/>
  <c r="AA249" i="7"/>
  <c r="Z249" i="7"/>
  <c r="Y249" i="7"/>
  <c r="X249" i="7"/>
  <c r="W249" i="7"/>
  <c r="V249" i="7"/>
  <c r="AG248" i="7"/>
  <c r="AF248" i="7"/>
  <c r="AE248" i="7"/>
  <c r="AD248" i="7"/>
  <c r="AC248" i="7"/>
  <c r="AB248" i="7"/>
  <c r="AA248" i="7"/>
  <c r="Z248" i="7"/>
  <c r="Y248" i="7"/>
  <c r="X248" i="7"/>
  <c r="W248" i="7"/>
  <c r="V248" i="7"/>
  <c r="AG247" i="7"/>
  <c r="AF247" i="7"/>
  <c r="AE247" i="7"/>
  <c r="AD247" i="7"/>
  <c r="AC247" i="7"/>
  <c r="AB247" i="7"/>
  <c r="AA247" i="7"/>
  <c r="Z247" i="7"/>
  <c r="Y247" i="7"/>
  <c r="X247" i="7"/>
  <c r="W247" i="7"/>
  <c r="V247" i="7"/>
  <c r="AG246" i="7"/>
  <c r="AF246" i="7"/>
  <c r="AE246" i="7"/>
  <c r="AD246" i="7"/>
  <c r="AC246" i="7"/>
  <c r="AB246" i="7"/>
  <c r="AA246" i="7"/>
  <c r="Z246" i="7"/>
  <c r="Y246" i="7"/>
  <c r="X246" i="7"/>
  <c r="W246" i="7"/>
  <c r="V246" i="7"/>
  <c r="AG245" i="7"/>
  <c r="AF245" i="7"/>
  <c r="AE245" i="7"/>
  <c r="AD245" i="7"/>
  <c r="AC245" i="7"/>
  <c r="AB245" i="7"/>
  <c r="AA245" i="7"/>
  <c r="Z245" i="7"/>
  <c r="Y245" i="7"/>
  <c r="X245" i="7"/>
  <c r="W245" i="7"/>
  <c r="V245" i="7"/>
  <c r="AG244" i="7"/>
  <c r="AF244" i="7"/>
  <c r="AE244" i="7"/>
  <c r="AD244" i="7"/>
  <c r="AC244" i="7"/>
  <c r="AB244" i="7"/>
  <c r="AA244" i="7"/>
  <c r="Z244" i="7"/>
  <c r="Y244" i="7"/>
  <c r="X244" i="7"/>
  <c r="W244" i="7"/>
  <c r="V244" i="7"/>
  <c r="AG243" i="7"/>
  <c r="AF243" i="7"/>
  <c r="AE243" i="7"/>
  <c r="AD243" i="7"/>
  <c r="AC243" i="7"/>
  <c r="AB243" i="7"/>
  <c r="AA243" i="7"/>
  <c r="Z243" i="7"/>
  <c r="Y243" i="7"/>
  <c r="X243" i="7"/>
  <c r="W243" i="7"/>
  <c r="V243" i="7"/>
  <c r="AG242" i="7"/>
  <c r="AF242" i="7"/>
  <c r="AE242" i="7"/>
  <c r="AD242" i="7"/>
  <c r="AC242" i="7"/>
  <c r="AB242" i="7"/>
  <c r="AA242" i="7"/>
  <c r="Z242" i="7"/>
  <c r="Y242" i="7"/>
  <c r="X242" i="7"/>
  <c r="W242" i="7"/>
  <c r="V242" i="7"/>
  <c r="AG241" i="7"/>
  <c r="AF241" i="7"/>
  <c r="AE241" i="7"/>
  <c r="AD241" i="7"/>
  <c r="AC241" i="7"/>
  <c r="AB241" i="7"/>
  <c r="AA241" i="7"/>
  <c r="Z241" i="7"/>
  <c r="Y241" i="7"/>
  <c r="X241" i="7"/>
  <c r="W241" i="7"/>
  <c r="V241" i="7"/>
  <c r="AG240" i="7"/>
  <c r="AF240" i="7"/>
  <c r="AE240" i="7"/>
  <c r="AD240" i="7"/>
  <c r="AC240" i="7"/>
  <c r="AB240" i="7"/>
  <c r="AA240" i="7"/>
  <c r="Z240" i="7"/>
  <c r="Y240" i="7"/>
  <c r="X240" i="7"/>
  <c r="W240" i="7"/>
  <c r="V240" i="7"/>
  <c r="AG239" i="7"/>
  <c r="AF239" i="7"/>
  <c r="AE239" i="7"/>
  <c r="AD239" i="7"/>
  <c r="AC239" i="7"/>
  <c r="AB239" i="7"/>
  <c r="AA239" i="7"/>
  <c r="Z239" i="7"/>
  <c r="Y239" i="7"/>
  <c r="X239" i="7"/>
  <c r="W239" i="7"/>
  <c r="V239" i="7"/>
  <c r="AG238" i="7"/>
  <c r="AF238" i="7"/>
  <c r="AE238" i="7"/>
  <c r="AD238" i="7"/>
  <c r="AC238" i="7"/>
  <c r="AB238" i="7"/>
  <c r="AA238" i="7"/>
  <c r="Z238" i="7"/>
  <c r="Y238" i="7"/>
  <c r="X238" i="7"/>
  <c r="W238" i="7"/>
  <c r="V238" i="7"/>
  <c r="AG237" i="7"/>
  <c r="AF237" i="7"/>
  <c r="AE237" i="7"/>
  <c r="AD237" i="7"/>
  <c r="AC237" i="7"/>
  <c r="AB237" i="7"/>
  <c r="AA237" i="7"/>
  <c r="Z237" i="7"/>
  <c r="Y237" i="7"/>
  <c r="X237" i="7"/>
  <c r="W237" i="7"/>
  <c r="V237" i="7"/>
  <c r="AG236" i="7"/>
  <c r="AF236" i="7"/>
  <c r="AE236" i="7"/>
  <c r="AD236" i="7"/>
  <c r="AC236" i="7"/>
  <c r="AB236" i="7"/>
  <c r="AA236" i="7"/>
  <c r="Z236" i="7"/>
  <c r="Y236" i="7"/>
  <c r="X236" i="7"/>
  <c r="W236" i="7"/>
  <c r="V236" i="7"/>
  <c r="AG235" i="7"/>
  <c r="AF235" i="7"/>
  <c r="AE235" i="7"/>
  <c r="AD235" i="7"/>
  <c r="AC235" i="7"/>
  <c r="AB235" i="7"/>
  <c r="AA235" i="7"/>
  <c r="Z235" i="7"/>
  <c r="Y235" i="7"/>
  <c r="X235" i="7"/>
  <c r="W235" i="7"/>
  <c r="V235" i="7"/>
  <c r="AG234" i="7"/>
  <c r="AF234" i="7"/>
  <c r="AE234" i="7"/>
  <c r="AD234" i="7"/>
  <c r="AC234" i="7"/>
  <c r="AB234" i="7"/>
  <c r="AA234" i="7"/>
  <c r="Z234" i="7"/>
  <c r="Y234" i="7"/>
  <c r="X234" i="7"/>
  <c r="W234" i="7"/>
  <c r="V234" i="7"/>
  <c r="AG233" i="7"/>
  <c r="AF233" i="7"/>
  <c r="AE233" i="7"/>
  <c r="AD233" i="7"/>
  <c r="AC233" i="7"/>
  <c r="AB233" i="7"/>
  <c r="AA233" i="7"/>
  <c r="Z233" i="7"/>
  <c r="Y233" i="7"/>
  <c r="X233" i="7"/>
  <c r="W233" i="7"/>
  <c r="V233" i="7"/>
  <c r="AG232" i="7"/>
  <c r="AF232" i="7"/>
  <c r="AE232" i="7"/>
  <c r="AD232" i="7"/>
  <c r="AC232" i="7"/>
  <c r="AB232" i="7"/>
  <c r="AA232" i="7"/>
  <c r="Z232" i="7"/>
  <c r="Y232" i="7"/>
  <c r="X232" i="7"/>
  <c r="W232" i="7"/>
  <c r="V232" i="7"/>
  <c r="AG231" i="7"/>
  <c r="AF231" i="7"/>
  <c r="AE231" i="7"/>
  <c r="AD231" i="7"/>
  <c r="AC231" i="7"/>
  <c r="AB231" i="7"/>
  <c r="AA231" i="7"/>
  <c r="Z231" i="7"/>
  <c r="Y231" i="7"/>
  <c r="X231" i="7"/>
  <c r="W231" i="7"/>
  <c r="V231" i="7"/>
  <c r="AG230" i="7"/>
  <c r="AF230" i="7"/>
  <c r="AE230" i="7"/>
  <c r="AD230" i="7"/>
  <c r="AC230" i="7"/>
  <c r="AB230" i="7"/>
  <c r="AA230" i="7"/>
  <c r="Z230" i="7"/>
  <c r="Y230" i="7"/>
  <c r="X230" i="7"/>
  <c r="W230" i="7"/>
  <c r="V230" i="7"/>
  <c r="AG229" i="7"/>
  <c r="AF229" i="7"/>
  <c r="AE229" i="7"/>
  <c r="AD229" i="7"/>
  <c r="AC229" i="7"/>
  <c r="AB229" i="7"/>
  <c r="AA229" i="7"/>
  <c r="Z229" i="7"/>
  <c r="Y229" i="7"/>
  <c r="X229" i="7"/>
  <c r="W229" i="7"/>
  <c r="V229" i="7"/>
  <c r="AG228" i="7"/>
  <c r="AF228" i="7"/>
  <c r="AE228" i="7"/>
  <c r="AD228" i="7"/>
  <c r="AC228" i="7"/>
  <c r="AB228" i="7"/>
  <c r="AA228" i="7"/>
  <c r="Z228" i="7"/>
  <c r="Y228" i="7"/>
  <c r="X228" i="7"/>
  <c r="W228" i="7"/>
  <c r="V228" i="7"/>
  <c r="AG227" i="7"/>
  <c r="AF227" i="7"/>
  <c r="AE227" i="7"/>
  <c r="AD227" i="7"/>
  <c r="AC227" i="7"/>
  <c r="AB227" i="7"/>
  <c r="AA227" i="7"/>
  <c r="Z227" i="7"/>
  <c r="Y227" i="7"/>
  <c r="X227" i="7"/>
  <c r="W227" i="7"/>
  <c r="V227" i="7"/>
  <c r="AG226" i="7"/>
  <c r="AF226" i="7"/>
  <c r="AE226" i="7"/>
  <c r="AD226" i="7"/>
  <c r="AC226" i="7"/>
  <c r="AB226" i="7"/>
  <c r="AA226" i="7"/>
  <c r="Z226" i="7"/>
  <c r="Y226" i="7"/>
  <c r="X226" i="7"/>
  <c r="W226" i="7"/>
  <c r="V226" i="7"/>
  <c r="AG225" i="7"/>
  <c r="AF225" i="7"/>
  <c r="AE225" i="7"/>
  <c r="AD225" i="7"/>
  <c r="AC225" i="7"/>
  <c r="AB225" i="7"/>
  <c r="AA225" i="7"/>
  <c r="Z225" i="7"/>
  <c r="Y225" i="7"/>
  <c r="X225" i="7"/>
  <c r="W225" i="7"/>
  <c r="V225" i="7"/>
  <c r="AG224" i="7"/>
  <c r="AF224" i="7"/>
  <c r="AE224" i="7"/>
  <c r="AD224" i="7"/>
  <c r="AC224" i="7"/>
  <c r="AB224" i="7"/>
  <c r="AA224" i="7"/>
  <c r="Z224" i="7"/>
  <c r="Y224" i="7"/>
  <c r="X224" i="7"/>
  <c r="W224" i="7"/>
  <c r="V224" i="7"/>
  <c r="AG223" i="7"/>
  <c r="AF223" i="7"/>
  <c r="AE223" i="7"/>
  <c r="AD223" i="7"/>
  <c r="AC223" i="7"/>
  <c r="AB223" i="7"/>
  <c r="AA223" i="7"/>
  <c r="Z223" i="7"/>
  <c r="Y223" i="7"/>
  <c r="X223" i="7"/>
  <c r="W223" i="7"/>
  <c r="V223" i="7"/>
  <c r="AG222" i="7"/>
  <c r="AF222" i="7"/>
  <c r="AE222" i="7"/>
  <c r="AD222" i="7"/>
  <c r="AC222" i="7"/>
  <c r="AB222" i="7"/>
  <c r="AA222" i="7"/>
  <c r="Z222" i="7"/>
  <c r="Y222" i="7"/>
  <c r="X222" i="7"/>
  <c r="W222" i="7"/>
  <c r="V222" i="7"/>
  <c r="AG221" i="7"/>
  <c r="AF221" i="7"/>
  <c r="AE221" i="7"/>
  <c r="AD221" i="7"/>
  <c r="AC221" i="7"/>
  <c r="AB221" i="7"/>
  <c r="AA221" i="7"/>
  <c r="Z221" i="7"/>
  <c r="Y221" i="7"/>
  <c r="X221" i="7"/>
  <c r="W221" i="7"/>
  <c r="V221" i="7"/>
  <c r="AG220" i="7"/>
  <c r="AF220" i="7"/>
  <c r="AE220" i="7"/>
  <c r="AD220" i="7"/>
  <c r="AC220" i="7"/>
  <c r="AB220" i="7"/>
  <c r="AA220" i="7"/>
  <c r="Z220" i="7"/>
  <c r="Y220" i="7"/>
  <c r="X220" i="7"/>
  <c r="W220" i="7"/>
  <c r="V220" i="7"/>
  <c r="AG219" i="7"/>
  <c r="AF219" i="7"/>
  <c r="AE219" i="7"/>
  <c r="AD219" i="7"/>
  <c r="AC219" i="7"/>
  <c r="AB219" i="7"/>
  <c r="AA219" i="7"/>
  <c r="Z219" i="7"/>
  <c r="Y219" i="7"/>
  <c r="X219" i="7"/>
  <c r="W219" i="7"/>
  <c r="V219" i="7"/>
  <c r="AG218" i="7"/>
  <c r="AF218" i="7"/>
  <c r="AE218" i="7"/>
  <c r="AD218" i="7"/>
  <c r="AC218" i="7"/>
  <c r="AB218" i="7"/>
  <c r="AA218" i="7"/>
  <c r="Z218" i="7"/>
  <c r="Y218" i="7"/>
  <c r="X218" i="7"/>
  <c r="W218" i="7"/>
  <c r="V218" i="7"/>
  <c r="AG217" i="7"/>
  <c r="AF217" i="7"/>
  <c r="AE217" i="7"/>
  <c r="AD217" i="7"/>
  <c r="AC217" i="7"/>
  <c r="AB217" i="7"/>
  <c r="AA217" i="7"/>
  <c r="Z217" i="7"/>
  <c r="Y217" i="7"/>
  <c r="X217" i="7"/>
  <c r="W217" i="7"/>
  <c r="V217" i="7"/>
  <c r="AG216" i="7"/>
  <c r="AF216" i="7"/>
  <c r="AE216" i="7"/>
  <c r="AD216" i="7"/>
  <c r="AC216" i="7"/>
  <c r="AB216" i="7"/>
  <c r="AA216" i="7"/>
  <c r="Z216" i="7"/>
  <c r="Y216" i="7"/>
  <c r="X216" i="7"/>
  <c r="W216" i="7"/>
  <c r="V216" i="7"/>
  <c r="AG215" i="7"/>
  <c r="AF215" i="7"/>
  <c r="AE215" i="7"/>
  <c r="AD215" i="7"/>
  <c r="AC215" i="7"/>
  <c r="AB215" i="7"/>
  <c r="AA215" i="7"/>
  <c r="Z215" i="7"/>
  <c r="Y215" i="7"/>
  <c r="X215" i="7"/>
  <c r="W215" i="7"/>
  <c r="V215" i="7"/>
  <c r="AG214" i="7"/>
  <c r="AF214" i="7"/>
  <c r="AE214" i="7"/>
  <c r="AD214" i="7"/>
  <c r="AC214" i="7"/>
  <c r="AB214" i="7"/>
  <c r="AA214" i="7"/>
  <c r="Z214" i="7"/>
  <c r="Y214" i="7"/>
  <c r="X214" i="7"/>
  <c r="W214" i="7"/>
  <c r="V214" i="7"/>
  <c r="AG213" i="7"/>
  <c r="AF213" i="7"/>
  <c r="AE213" i="7"/>
  <c r="AD213" i="7"/>
  <c r="AC213" i="7"/>
  <c r="AB213" i="7"/>
  <c r="AA213" i="7"/>
  <c r="Z213" i="7"/>
  <c r="Y213" i="7"/>
  <c r="X213" i="7"/>
  <c r="W213" i="7"/>
  <c r="V213" i="7"/>
  <c r="AG212" i="7"/>
  <c r="AF212" i="7"/>
  <c r="AE212" i="7"/>
  <c r="AD212" i="7"/>
  <c r="AC212" i="7"/>
  <c r="AB212" i="7"/>
  <c r="AA212" i="7"/>
  <c r="Z212" i="7"/>
  <c r="Y212" i="7"/>
  <c r="X212" i="7"/>
  <c r="W212" i="7"/>
  <c r="V212" i="7"/>
  <c r="AG211" i="7"/>
  <c r="AF211" i="7"/>
  <c r="AE211" i="7"/>
  <c r="AD211" i="7"/>
  <c r="AC211" i="7"/>
  <c r="AB211" i="7"/>
  <c r="AA211" i="7"/>
  <c r="Z211" i="7"/>
  <c r="Y211" i="7"/>
  <c r="X211" i="7"/>
  <c r="W211" i="7"/>
  <c r="V211" i="7"/>
  <c r="AG210" i="7"/>
  <c r="AF210" i="7"/>
  <c r="AE210" i="7"/>
  <c r="AD210" i="7"/>
  <c r="AC210" i="7"/>
  <c r="AB210" i="7"/>
  <c r="AA210" i="7"/>
  <c r="Z210" i="7"/>
  <c r="Y210" i="7"/>
  <c r="X210" i="7"/>
  <c r="W210" i="7"/>
  <c r="V210" i="7"/>
  <c r="AG209" i="7"/>
  <c r="AF209" i="7"/>
  <c r="AE209" i="7"/>
  <c r="AD209" i="7"/>
  <c r="AC209" i="7"/>
  <c r="AB209" i="7"/>
  <c r="AA209" i="7"/>
  <c r="Z209" i="7"/>
  <c r="Y209" i="7"/>
  <c r="X209" i="7"/>
  <c r="W209" i="7"/>
  <c r="V209" i="7"/>
  <c r="AG208" i="7"/>
  <c r="AF208" i="7"/>
  <c r="AE208" i="7"/>
  <c r="AD208" i="7"/>
  <c r="AC208" i="7"/>
  <c r="AB208" i="7"/>
  <c r="AA208" i="7"/>
  <c r="Z208" i="7"/>
  <c r="Y208" i="7"/>
  <c r="X208" i="7"/>
  <c r="W208" i="7"/>
  <c r="V208" i="7"/>
  <c r="AG207" i="7"/>
  <c r="AF207" i="7"/>
  <c r="AE207" i="7"/>
  <c r="AD207" i="7"/>
  <c r="AC207" i="7"/>
  <c r="AB207" i="7"/>
  <c r="AA207" i="7"/>
  <c r="Z207" i="7"/>
  <c r="Y207" i="7"/>
  <c r="X207" i="7"/>
  <c r="W207" i="7"/>
  <c r="V207" i="7"/>
  <c r="AG206" i="7"/>
  <c r="AF206" i="7"/>
  <c r="AE206" i="7"/>
  <c r="AD206" i="7"/>
  <c r="AC206" i="7"/>
  <c r="AB206" i="7"/>
  <c r="AA206" i="7"/>
  <c r="Z206" i="7"/>
  <c r="Y206" i="7"/>
  <c r="X206" i="7"/>
  <c r="W206" i="7"/>
  <c r="V206" i="7"/>
  <c r="AG205" i="7"/>
  <c r="AF205" i="7"/>
  <c r="AE205" i="7"/>
  <c r="AD205" i="7"/>
  <c r="AC205" i="7"/>
  <c r="AB205" i="7"/>
  <c r="AA205" i="7"/>
  <c r="Z205" i="7"/>
  <c r="Y205" i="7"/>
  <c r="X205" i="7"/>
  <c r="W205" i="7"/>
  <c r="V205" i="7"/>
  <c r="AG204" i="7"/>
  <c r="AF204" i="7"/>
  <c r="AE204" i="7"/>
  <c r="AD204" i="7"/>
  <c r="AC204" i="7"/>
  <c r="AB204" i="7"/>
  <c r="AA204" i="7"/>
  <c r="Z204" i="7"/>
  <c r="Y204" i="7"/>
  <c r="X204" i="7"/>
  <c r="W204" i="7"/>
  <c r="V204" i="7"/>
  <c r="AG203" i="7"/>
  <c r="AF203" i="7"/>
  <c r="AE203" i="7"/>
  <c r="AD203" i="7"/>
  <c r="AC203" i="7"/>
  <c r="AB203" i="7"/>
  <c r="AA203" i="7"/>
  <c r="Z203" i="7"/>
  <c r="Y203" i="7"/>
  <c r="X203" i="7"/>
  <c r="W203" i="7"/>
  <c r="V203" i="7"/>
  <c r="AG202" i="7"/>
  <c r="AF202" i="7"/>
  <c r="AE202" i="7"/>
  <c r="AD202" i="7"/>
  <c r="AC202" i="7"/>
  <c r="AB202" i="7"/>
  <c r="AA202" i="7"/>
  <c r="Z202" i="7"/>
  <c r="Y202" i="7"/>
  <c r="X202" i="7"/>
  <c r="W202" i="7"/>
  <c r="V202" i="7"/>
  <c r="AG201" i="7"/>
  <c r="AF201" i="7"/>
  <c r="AE201" i="7"/>
  <c r="AD201" i="7"/>
  <c r="AC201" i="7"/>
  <c r="AB201" i="7"/>
  <c r="AA201" i="7"/>
  <c r="Z201" i="7"/>
  <c r="Y201" i="7"/>
  <c r="X201" i="7"/>
  <c r="W201" i="7"/>
  <c r="V201" i="7"/>
  <c r="AG200" i="7"/>
  <c r="AF200" i="7"/>
  <c r="AE200" i="7"/>
  <c r="AD200" i="7"/>
  <c r="AC200" i="7"/>
  <c r="AB200" i="7"/>
  <c r="AA200" i="7"/>
  <c r="Z200" i="7"/>
  <c r="Y200" i="7"/>
  <c r="X200" i="7"/>
  <c r="W200" i="7"/>
  <c r="V200" i="7"/>
  <c r="AG199" i="7"/>
  <c r="AF199" i="7"/>
  <c r="AE199" i="7"/>
  <c r="AD199" i="7"/>
  <c r="AC199" i="7"/>
  <c r="AB199" i="7"/>
  <c r="AA199" i="7"/>
  <c r="Z199" i="7"/>
  <c r="Y199" i="7"/>
  <c r="X199" i="7"/>
  <c r="W199" i="7"/>
  <c r="V199" i="7"/>
  <c r="AG198" i="7"/>
  <c r="AF198" i="7"/>
  <c r="AE198" i="7"/>
  <c r="AD198" i="7"/>
  <c r="AC198" i="7"/>
  <c r="AB198" i="7"/>
  <c r="AA198" i="7"/>
  <c r="Z198" i="7"/>
  <c r="Y198" i="7"/>
  <c r="X198" i="7"/>
  <c r="W198" i="7"/>
  <c r="V198" i="7"/>
  <c r="AG197" i="7"/>
  <c r="AF197" i="7"/>
  <c r="AE197" i="7"/>
  <c r="AD197" i="7"/>
  <c r="AC197" i="7"/>
  <c r="AB197" i="7"/>
  <c r="AA197" i="7"/>
  <c r="Z197" i="7"/>
  <c r="Y197" i="7"/>
  <c r="X197" i="7"/>
  <c r="W197" i="7"/>
  <c r="V197" i="7"/>
  <c r="AG196" i="7"/>
  <c r="AF196" i="7"/>
  <c r="AE196" i="7"/>
  <c r="AD196" i="7"/>
  <c r="AC196" i="7"/>
  <c r="AB196" i="7"/>
  <c r="AA196" i="7"/>
  <c r="Z196" i="7"/>
  <c r="Y196" i="7"/>
  <c r="X196" i="7"/>
  <c r="W196" i="7"/>
  <c r="V196" i="7"/>
  <c r="AG195" i="7"/>
  <c r="AF195" i="7"/>
  <c r="AE195" i="7"/>
  <c r="AD195" i="7"/>
  <c r="AC195" i="7"/>
  <c r="AB195" i="7"/>
  <c r="AA195" i="7"/>
  <c r="Z195" i="7"/>
  <c r="Y195" i="7"/>
  <c r="X195" i="7"/>
  <c r="W195" i="7"/>
  <c r="V195" i="7"/>
  <c r="AG194" i="7"/>
  <c r="AF194" i="7"/>
  <c r="AE194" i="7"/>
  <c r="AD194" i="7"/>
  <c r="AC194" i="7"/>
  <c r="AB194" i="7"/>
  <c r="AA194" i="7"/>
  <c r="Z194" i="7"/>
  <c r="Y194" i="7"/>
  <c r="X194" i="7"/>
  <c r="W194" i="7"/>
  <c r="V194" i="7"/>
  <c r="AG193" i="7"/>
  <c r="AF193" i="7"/>
  <c r="AE193" i="7"/>
  <c r="AD193" i="7"/>
  <c r="AC193" i="7"/>
  <c r="AB193" i="7"/>
  <c r="AA193" i="7"/>
  <c r="Z193" i="7"/>
  <c r="Y193" i="7"/>
  <c r="X193" i="7"/>
  <c r="W193" i="7"/>
  <c r="V193" i="7"/>
  <c r="AG192" i="7"/>
  <c r="AF192" i="7"/>
  <c r="AE192" i="7"/>
  <c r="AD192" i="7"/>
  <c r="AC192" i="7"/>
  <c r="AB192" i="7"/>
  <c r="AA192" i="7"/>
  <c r="Z192" i="7"/>
  <c r="Y192" i="7"/>
  <c r="X192" i="7"/>
  <c r="W192" i="7"/>
  <c r="V192" i="7"/>
  <c r="AG191" i="7"/>
  <c r="AF191" i="7"/>
  <c r="AE191" i="7"/>
  <c r="AD191" i="7"/>
  <c r="AC191" i="7"/>
  <c r="AB191" i="7"/>
  <c r="AA191" i="7"/>
  <c r="Z191" i="7"/>
  <c r="Y191" i="7"/>
  <c r="X191" i="7"/>
  <c r="W191" i="7"/>
  <c r="V191" i="7"/>
  <c r="AG190" i="7"/>
  <c r="AF190" i="7"/>
  <c r="AE190" i="7"/>
  <c r="AD190" i="7"/>
  <c r="AC190" i="7"/>
  <c r="AB190" i="7"/>
  <c r="AA190" i="7"/>
  <c r="Z190" i="7"/>
  <c r="Y190" i="7"/>
  <c r="X190" i="7"/>
  <c r="W190" i="7"/>
  <c r="V190" i="7"/>
  <c r="AG189" i="7"/>
  <c r="AF189" i="7"/>
  <c r="AE189" i="7"/>
  <c r="AD189" i="7"/>
  <c r="AC189" i="7"/>
  <c r="AB189" i="7"/>
  <c r="AA189" i="7"/>
  <c r="Z189" i="7"/>
  <c r="Y189" i="7"/>
  <c r="X189" i="7"/>
  <c r="W189" i="7"/>
  <c r="V189" i="7"/>
  <c r="AG188" i="7"/>
  <c r="AF188" i="7"/>
  <c r="AE188" i="7"/>
  <c r="AD188" i="7"/>
  <c r="AC188" i="7"/>
  <c r="AB188" i="7"/>
  <c r="AA188" i="7"/>
  <c r="Z188" i="7"/>
  <c r="Y188" i="7"/>
  <c r="X188" i="7"/>
  <c r="W188" i="7"/>
  <c r="V188" i="7"/>
  <c r="AG187" i="7"/>
  <c r="AF187" i="7"/>
  <c r="AE187" i="7"/>
  <c r="AD187" i="7"/>
  <c r="AC187" i="7"/>
  <c r="AB187" i="7"/>
  <c r="AA187" i="7"/>
  <c r="Z187" i="7"/>
  <c r="Y187" i="7"/>
  <c r="X187" i="7"/>
  <c r="W187" i="7"/>
  <c r="V187" i="7"/>
  <c r="AG186" i="7"/>
  <c r="AF186" i="7"/>
  <c r="AE186" i="7"/>
  <c r="AD186" i="7"/>
  <c r="AC186" i="7"/>
  <c r="AB186" i="7"/>
  <c r="AA186" i="7"/>
  <c r="Z186" i="7"/>
  <c r="Y186" i="7"/>
  <c r="X186" i="7"/>
  <c r="W186" i="7"/>
  <c r="V186" i="7"/>
  <c r="AG185" i="7"/>
  <c r="AF185" i="7"/>
  <c r="AE185" i="7"/>
  <c r="AD185" i="7"/>
  <c r="AC185" i="7"/>
  <c r="AB185" i="7"/>
  <c r="AA185" i="7"/>
  <c r="Z185" i="7"/>
  <c r="Y185" i="7"/>
  <c r="X185" i="7"/>
  <c r="W185" i="7"/>
  <c r="V185" i="7"/>
  <c r="AG184" i="7"/>
  <c r="AF184" i="7"/>
  <c r="AE184" i="7"/>
  <c r="AD184" i="7"/>
  <c r="AC184" i="7"/>
  <c r="AB184" i="7"/>
  <c r="AA184" i="7"/>
  <c r="Z184" i="7"/>
  <c r="Y184" i="7"/>
  <c r="X184" i="7"/>
  <c r="W184" i="7"/>
  <c r="V184" i="7"/>
  <c r="AG183" i="7"/>
  <c r="AF183" i="7"/>
  <c r="AE183" i="7"/>
  <c r="AD183" i="7"/>
  <c r="AC183" i="7"/>
  <c r="AB183" i="7"/>
  <c r="AA183" i="7"/>
  <c r="Z183" i="7"/>
  <c r="Y183" i="7"/>
  <c r="X183" i="7"/>
  <c r="W183" i="7"/>
  <c r="V183" i="7"/>
  <c r="AG182" i="7"/>
  <c r="AF182" i="7"/>
  <c r="AE182" i="7"/>
  <c r="AD182" i="7"/>
  <c r="AC182" i="7"/>
  <c r="AB182" i="7"/>
  <c r="AA182" i="7"/>
  <c r="Z182" i="7"/>
  <c r="Y182" i="7"/>
  <c r="X182" i="7"/>
  <c r="W182" i="7"/>
  <c r="V182" i="7"/>
  <c r="AG181" i="7"/>
  <c r="AF181" i="7"/>
  <c r="AE181" i="7"/>
  <c r="AD181" i="7"/>
  <c r="AC181" i="7"/>
  <c r="AB181" i="7"/>
  <c r="AA181" i="7"/>
  <c r="Z181" i="7"/>
  <c r="Y181" i="7"/>
  <c r="X181" i="7"/>
  <c r="W181" i="7"/>
  <c r="V181" i="7"/>
  <c r="AG180" i="7"/>
  <c r="AF180" i="7"/>
  <c r="AE180" i="7"/>
  <c r="AD180" i="7"/>
  <c r="AC180" i="7"/>
  <c r="AB180" i="7"/>
  <c r="AA180" i="7"/>
  <c r="Z180" i="7"/>
  <c r="Y180" i="7"/>
  <c r="X180" i="7"/>
  <c r="W180" i="7"/>
  <c r="V180" i="7"/>
  <c r="AG179" i="7"/>
  <c r="AF179" i="7"/>
  <c r="AE179" i="7"/>
  <c r="AD179" i="7"/>
  <c r="AC179" i="7"/>
  <c r="AB179" i="7"/>
  <c r="AA179" i="7"/>
  <c r="Z179" i="7"/>
  <c r="Y179" i="7"/>
  <c r="X179" i="7"/>
  <c r="W179" i="7"/>
  <c r="V179" i="7"/>
  <c r="AG178" i="7"/>
  <c r="AF178" i="7"/>
  <c r="AE178" i="7"/>
  <c r="AD178" i="7"/>
  <c r="AC178" i="7"/>
  <c r="AB178" i="7"/>
  <c r="AA178" i="7"/>
  <c r="Z178" i="7"/>
  <c r="Y178" i="7"/>
  <c r="X178" i="7"/>
  <c r="W178" i="7"/>
  <c r="V178" i="7"/>
  <c r="AG177" i="7"/>
  <c r="AF177" i="7"/>
  <c r="AE177" i="7"/>
  <c r="AD177" i="7"/>
  <c r="AC177" i="7"/>
  <c r="AB177" i="7"/>
  <c r="AA177" i="7"/>
  <c r="Z177" i="7"/>
  <c r="Y177" i="7"/>
  <c r="X177" i="7"/>
  <c r="W177" i="7"/>
  <c r="V177" i="7"/>
  <c r="AG176" i="7"/>
  <c r="AF176" i="7"/>
  <c r="AE176" i="7"/>
  <c r="AD176" i="7"/>
  <c r="AC176" i="7"/>
  <c r="AB176" i="7"/>
  <c r="AA176" i="7"/>
  <c r="Z176" i="7"/>
  <c r="Y176" i="7"/>
  <c r="X176" i="7"/>
  <c r="W176" i="7"/>
  <c r="V176" i="7"/>
  <c r="AG175" i="7"/>
  <c r="AF175" i="7"/>
  <c r="AE175" i="7"/>
  <c r="AD175" i="7"/>
  <c r="AC175" i="7"/>
  <c r="AB175" i="7"/>
  <c r="AA175" i="7"/>
  <c r="Z175" i="7"/>
  <c r="Y175" i="7"/>
  <c r="X175" i="7"/>
  <c r="W175" i="7"/>
  <c r="V175" i="7"/>
  <c r="AG174" i="7"/>
  <c r="AF174" i="7"/>
  <c r="AE174" i="7"/>
  <c r="AD174" i="7"/>
  <c r="AC174" i="7"/>
  <c r="AB174" i="7"/>
  <c r="AA174" i="7"/>
  <c r="Z174" i="7"/>
  <c r="Y174" i="7"/>
  <c r="X174" i="7"/>
  <c r="W174" i="7"/>
  <c r="V174" i="7"/>
  <c r="AG173" i="7"/>
  <c r="AF173" i="7"/>
  <c r="AE173" i="7"/>
  <c r="AD173" i="7"/>
  <c r="AC173" i="7"/>
  <c r="AB173" i="7"/>
  <c r="AA173" i="7"/>
  <c r="Z173" i="7"/>
  <c r="Y173" i="7"/>
  <c r="X173" i="7"/>
  <c r="W173" i="7"/>
  <c r="V173" i="7"/>
  <c r="AG172" i="7"/>
  <c r="AF172" i="7"/>
  <c r="AE172" i="7"/>
  <c r="AD172" i="7"/>
  <c r="AC172" i="7"/>
  <c r="AB172" i="7"/>
  <c r="AA172" i="7"/>
  <c r="Z172" i="7"/>
  <c r="Y172" i="7"/>
  <c r="X172" i="7"/>
  <c r="W172" i="7"/>
  <c r="V172" i="7"/>
  <c r="AG171" i="7"/>
  <c r="AF171" i="7"/>
  <c r="AE171" i="7"/>
  <c r="AD171" i="7"/>
  <c r="AC171" i="7"/>
  <c r="AB171" i="7"/>
  <c r="AA171" i="7"/>
  <c r="Z171" i="7"/>
  <c r="Y171" i="7"/>
  <c r="X171" i="7"/>
  <c r="W171" i="7"/>
  <c r="V171" i="7"/>
  <c r="AG170" i="7"/>
  <c r="AF170" i="7"/>
  <c r="AE170" i="7"/>
  <c r="AD170" i="7"/>
  <c r="AC170" i="7"/>
  <c r="AB170" i="7"/>
  <c r="AA170" i="7"/>
  <c r="Z170" i="7"/>
  <c r="Y170" i="7"/>
  <c r="X170" i="7"/>
  <c r="W170" i="7"/>
  <c r="V170" i="7"/>
  <c r="AG169" i="7"/>
  <c r="AF169" i="7"/>
  <c r="AE169" i="7"/>
  <c r="AD169" i="7"/>
  <c r="AC169" i="7"/>
  <c r="AB169" i="7"/>
  <c r="AA169" i="7"/>
  <c r="Z169" i="7"/>
  <c r="Y169" i="7"/>
  <c r="X169" i="7"/>
  <c r="W169" i="7"/>
  <c r="V169" i="7"/>
  <c r="AG168" i="7"/>
  <c r="AF168" i="7"/>
  <c r="AE168" i="7"/>
  <c r="AD168" i="7"/>
  <c r="AC168" i="7"/>
  <c r="AB168" i="7"/>
  <c r="AA168" i="7"/>
  <c r="Z168" i="7"/>
  <c r="Y168" i="7"/>
  <c r="X168" i="7"/>
  <c r="W168" i="7"/>
  <c r="V168" i="7"/>
  <c r="AG167" i="7"/>
  <c r="AF167" i="7"/>
  <c r="AE167" i="7"/>
  <c r="AD167" i="7"/>
  <c r="AC167" i="7"/>
  <c r="AB167" i="7"/>
  <c r="AA167" i="7"/>
  <c r="Z167" i="7"/>
  <c r="Y167" i="7"/>
  <c r="X167" i="7"/>
  <c r="W167" i="7"/>
  <c r="V167" i="7"/>
  <c r="AG166" i="7"/>
  <c r="AF166" i="7"/>
  <c r="AE166" i="7"/>
  <c r="AD166" i="7"/>
  <c r="AC166" i="7"/>
  <c r="AB166" i="7"/>
  <c r="AA166" i="7"/>
  <c r="Z166" i="7"/>
  <c r="Y166" i="7"/>
  <c r="X166" i="7"/>
  <c r="W166" i="7"/>
  <c r="V166" i="7"/>
  <c r="AG165" i="7"/>
  <c r="AF165" i="7"/>
  <c r="AE165" i="7"/>
  <c r="AD165" i="7"/>
  <c r="AC165" i="7"/>
  <c r="AB165" i="7"/>
  <c r="AA165" i="7"/>
  <c r="Z165" i="7"/>
  <c r="Y165" i="7"/>
  <c r="X165" i="7"/>
  <c r="W165" i="7"/>
  <c r="V165" i="7"/>
  <c r="AG164" i="7"/>
  <c r="AF164" i="7"/>
  <c r="AE164" i="7"/>
  <c r="AD164" i="7"/>
  <c r="AC164" i="7"/>
  <c r="AB164" i="7"/>
  <c r="AA164" i="7"/>
  <c r="Z164" i="7"/>
  <c r="Y164" i="7"/>
  <c r="X164" i="7"/>
  <c r="W164" i="7"/>
  <c r="V164" i="7"/>
  <c r="AG163" i="7"/>
  <c r="AF163" i="7"/>
  <c r="AE163" i="7"/>
  <c r="AD163" i="7"/>
  <c r="AC163" i="7"/>
  <c r="AB163" i="7"/>
  <c r="AA163" i="7"/>
  <c r="Z163" i="7"/>
  <c r="Y163" i="7"/>
  <c r="X163" i="7"/>
  <c r="W163" i="7"/>
  <c r="V163" i="7"/>
  <c r="AG162" i="7"/>
  <c r="AF162" i="7"/>
  <c r="AE162" i="7"/>
  <c r="AD162" i="7"/>
  <c r="AC162" i="7"/>
  <c r="AB162" i="7"/>
  <c r="AA162" i="7"/>
  <c r="Z162" i="7"/>
  <c r="Y162" i="7"/>
  <c r="X162" i="7"/>
  <c r="W162" i="7"/>
  <c r="V162" i="7"/>
  <c r="AG161" i="7"/>
  <c r="AF161" i="7"/>
  <c r="AE161" i="7"/>
  <c r="AD161" i="7"/>
  <c r="AC161" i="7"/>
  <c r="AB161" i="7"/>
  <c r="AA161" i="7"/>
  <c r="Z161" i="7"/>
  <c r="Y161" i="7"/>
  <c r="X161" i="7"/>
  <c r="W161" i="7"/>
  <c r="V161" i="7"/>
  <c r="AG160" i="7"/>
  <c r="AF160" i="7"/>
  <c r="AE160" i="7"/>
  <c r="AD160" i="7"/>
  <c r="AC160" i="7"/>
  <c r="AB160" i="7"/>
  <c r="AA160" i="7"/>
  <c r="Z160" i="7"/>
  <c r="Y160" i="7"/>
  <c r="X160" i="7"/>
  <c r="W160" i="7"/>
  <c r="V160" i="7"/>
  <c r="AG159" i="7"/>
  <c r="AF159" i="7"/>
  <c r="AE159" i="7"/>
  <c r="AD159" i="7"/>
  <c r="AC159" i="7"/>
  <c r="AB159" i="7"/>
  <c r="AA159" i="7"/>
  <c r="Z159" i="7"/>
  <c r="Y159" i="7"/>
  <c r="X159" i="7"/>
  <c r="W159" i="7"/>
  <c r="V159" i="7"/>
  <c r="AG158" i="7"/>
  <c r="AF158" i="7"/>
  <c r="AE158" i="7"/>
  <c r="AD158" i="7"/>
  <c r="AC158" i="7"/>
  <c r="AB158" i="7"/>
  <c r="AA158" i="7"/>
  <c r="Z158" i="7"/>
  <c r="Y158" i="7"/>
  <c r="X158" i="7"/>
  <c r="W158" i="7"/>
  <c r="V158" i="7"/>
  <c r="AG157" i="7"/>
  <c r="AF157" i="7"/>
  <c r="AE157" i="7"/>
  <c r="AD157" i="7"/>
  <c r="AC157" i="7"/>
  <c r="AB157" i="7"/>
  <c r="AA157" i="7"/>
  <c r="Z157" i="7"/>
  <c r="Y157" i="7"/>
  <c r="X157" i="7"/>
  <c r="W157" i="7"/>
  <c r="V157" i="7"/>
  <c r="AG156" i="7"/>
  <c r="AF156" i="7"/>
  <c r="AE156" i="7"/>
  <c r="AD156" i="7"/>
  <c r="AC156" i="7"/>
  <c r="AB156" i="7"/>
  <c r="AA156" i="7"/>
  <c r="Z156" i="7"/>
  <c r="Y156" i="7"/>
  <c r="X156" i="7"/>
  <c r="W156" i="7"/>
  <c r="V156" i="7"/>
  <c r="AG155" i="7"/>
  <c r="AF155" i="7"/>
  <c r="AE155" i="7"/>
  <c r="AD155" i="7"/>
  <c r="AC155" i="7"/>
  <c r="AB155" i="7"/>
  <c r="AA155" i="7"/>
  <c r="Z155" i="7"/>
  <c r="Y155" i="7"/>
  <c r="X155" i="7"/>
  <c r="W155" i="7"/>
  <c r="V155" i="7"/>
  <c r="AG154" i="7"/>
  <c r="AF154" i="7"/>
  <c r="AE154" i="7"/>
  <c r="AD154" i="7"/>
  <c r="AC154" i="7"/>
  <c r="AB154" i="7"/>
  <c r="AA154" i="7"/>
  <c r="Z154" i="7"/>
  <c r="Y154" i="7"/>
  <c r="X154" i="7"/>
  <c r="W154" i="7"/>
  <c r="V154" i="7"/>
  <c r="AG153" i="7"/>
  <c r="AF153" i="7"/>
  <c r="AE153" i="7"/>
  <c r="AD153" i="7"/>
  <c r="AC153" i="7"/>
  <c r="AB153" i="7"/>
  <c r="AA153" i="7"/>
  <c r="Z153" i="7"/>
  <c r="Y153" i="7"/>
  <c r="X153" i="7"/>
  <c r="W153" i="7"/>
  <c r="V153" i="7"/>
  <c r="AG152" i="7"/>
  <c r="AF152" i="7"/>
  <c r="AE152" i="7"/>
  <c r="AD152" i="7"/>
  <c r="AC152" i="7"/>
  <c r="AB152" i="7"/>
  <c r="AA152" i="7"/>
  <c r="Z152" i="7"/>
  <c r="Y152" i="7"/>
  <c r="X152" i="7"/>
  <c r="W152" i="7"/>
  <c r="V152" i="7"/>
  <c r="AG151" i="7"/>
  <c r="AF151" i="7"/>
  <c r="AE151" i="7"/>
  <c r="AD151" i="7"/>
  <c r="AC151" i="7"/>
  <c r="AB151" i="7"/>
  <c r="AA151" i="7"/>
  <c r="Z151" i="7"/>
  <c r="Y151" i="7"/>
  <c r="X151" i="7"/>
  <c r="W151" i="7"/>
  <c r="V151" i="7"/>
  <c r="AG150" i="7"/>
  <c r="AF150" i="7"/>
  <c r="AE150" i="7"/>
  <c r="AD150" i="7"/>
  <c r="AC150" i="7"/>
  <c r="AB150" i="7"/>
  <c r="AA150" i="7"/>
  <c r="Z150" i="7"/>
  <c r="Y150" i="7"/>
  <c r="X150" i="7"/>
  <c r="W150" i="7"/>
  <c r="V150" i="7"/>
  <c r="AG149" i="7"/>
  <c r="AF149" i="7"/>
  <c r="AE149" i="7"/>
  <c r="AD149" i="7"/>
  <c r="AC149" i="7"/>
  <c r="AB149" i="7"/>
  <c r="AA149" i="7"/>
  <c r="Z149" i="7"/>
  <c r="Y149" i="7"/>
  <c r="X149" i="7"/>
  <c r="W149" i="7"/>
  <c r="V149" i="7"/>
  <c r="AG148" i="7"/>
  <c r="AF148" i="7"/>
  <c r="AE148" i="7"/>
  <c r="AD148" i="7"/>
  <c r="AC148" i="7"/>
  <c r="AB148" i="7"/>
  <c r="AA148" i="7"/>
  <c r="Z148" i="7"/>
  <c r="Y148" i="7"/>
  <c r="X148" i="7"/>
  <c r="W148" i="7"/>
  <c r="V148" i="7"/>
  <c r="AG147" i="7"/>
  <c r="AF147" i="7"/>
  <c r="AE147" i="7"/>
  <c r="AD147" i="7"/>
  <c r="AC147" i="7"/>
  <c r="AB147" i="7"/>
  <c r="AA147" i="7"/>
  <c r="Z147" i="7"/>
  <c r="Y147" i="7"/>
  <c r="X147" i="7"/>
  <c r="W147" i="7"/>
  <c r="V147" i="7"/>
  <c r="AG146" i="7"/>
  <c r="AF146" i="7"/>
  <c r="AE146" i="7"/>
  <c r="AD146" i="7"/>
  <c r="AC146" i="7"/>
  <c r="AB146" i="7"/>
  <c r="AA146" i="7"/>
  <c r="Z146" i="7"/>
  <c r="Y146" i="7"/>
  <c r="X146" i="7"/>
  <c r="W146" i="7"/>
  <c r="V146" i="7"/>
  <c r="AG145" i="7"/>
  <c r="AF145" i="7"/>
  <c r="AE145" i="7"/>
  <c r="AD145" i="7"/>
  <c r="AC145" i="7"/>
  <c r="AB145" i="7"/>
  <c r="AA145" i="7"/>
  <c r="Z145" i="7"/>
  <c r="Y145" i="7"/>
  <c r="X145" i="7"/>
  <c r="W145" i="7"/>
  <c r="V145" i="7"/>
  <c r="AG144" i="7"/>
  <c r="AF144" i="7"/>
  <c r="AE144" i="7"/>
  <c r="AD144" i="7"/>
  <c r="AC144" i="7"/>
  <c r="AB144" i="7"/>
  <c r="AA144" i="7"/>
  <c r="Z144" i="7"/>
  <c r="Y144" i="7"/>
  <c r="X144" i="7"/>
  <c r="W144" i="7"/>
  <c r="V144" i="7"/>
  <c r="AG143" i="7"/>
  <c r="AF143" i="7"/>
  <c r="AE143" i="7"/>
  <c r="AD143" i="7"/>
  <c r="AC143" i="7"/>
  <c r="AB143" i="7"/>
  <c r="AA143" i="7"/>
  <c r="Z143" i="7"/>
  <c r="Y143" i="7"/>
  <c r="X143" i="7"/>
  <c r="W143" i="7"/>
  <c r="V143" i="7"/>
  <c r="AG142" i="7"/>
  <c r="AF142" i="7"/>
  <c r="AE142" i="7"/>
  <c r="AD142" i="7"/>
  <c r="AC142" i="7"/>
  <c r="AB142" i="7"/>
  <c r="AA142" i="7"/>
  <c r="Z142" i="7"/>
  <c r="Y142" i="7"/>
  <c r="X142" i="7"/>
  <c r="W142" i="7"/>
  <c r="V142" i="7"/>
  <c r="AG141" i="7"/>
  <c r="AF141" i="7"/>
  <c r="AE141" i="7"/>
  <c r="AD141" i="7"/>
  <c r="AC141" i="7"/>
  <c r="AB141" i="7"/>
  <c r="AA141" i="7"/>
  <c r="Z141" i="7"/>
  <c r="Y141" i="7"/>
  <c r="X141" i="7"/>
  <c r="W141" i="7"/>
  <c r="V141" i="7"/>
  <c r="AG140" i="7"/>
  <c r="AF140" i="7"/>
  <c r="AE140" i="7"/>
  <c r="AD140" i="7"/>
  <c r="AC140" i="7"/>
  <c r="AB140" i="7"/>
  <c r="AA140" i="7"/>
  <c r="Z140" i="7"/>
  <c r="Y140" i="7"/>
  <c r="X140" i="7"/>
  <c r="W140" i="7"/>
  <c r="V140" i="7"/>
  <c r="AG139" i="7"/>
  <c r="AF139" i="7"/>
  <c r="AE139" i="7"/>
  <c r="AD139" i="7"/>
  <c r="AC139" i="7"/>
  <c r="AB139" i="7"/>
  <c r="AA139" i="7"/>
  <c r="Z139" i="7"/>
  <c r="Y139" i="7"/>
  <c r="X139" i="7"/>
  <c r="W139" i="7"/>
  <c r="V139" i="7"/>
  <c r="AG138" i="7"/>
  <c r="AF138" i="7"/>
  <c r="AE138" i="7"/>
  <c r="AD138" i="7"/>
  <c r="AC138" i="7"/>
  <c r="AB138" i="7"/>
  <c r="AA138" i="7"/>
  <c r="Z138" i="7"/>
  <c r="Y138" i="7"/>
  <c r="X138" i="7"/>
  <c r="W138" i="7"/>
  <c r="V138" i="7"/>
  <c r="AG137" i="7"/>
  <c r="AF137" i="7"/>
  <c r="AE137" i="7"/>
  <c r="AD137" i="7"/>
  <c r="AC137" i="7"/>
  <c r="AB137" i="7"/>
  <c r="AA137" i="7"/>
  <c r="Z137" i="7"/>
  <c r="Y137" i="7"/>
  <c r="X137" i="7"/>
  <c r="W137" i="7"/>
  <c r="V137" i="7"/>
  <c r="AG136" i="7"/>
  <c r="AF136" i="7"/>
  <c r="AE136" i="7"/>
  <c r="AD136" i="7"/>
  <c r="AC136" i="7"/>
  <c r="AB136" i="7"/>
  <c r="AA136" i="7"/>
  <c r="Z136" i="7"/>
  <c r="Y136" i="7"/>
  <c r="X136" i="7"/>
  <c r="W136" i="7"/>
  <c r="V136" i="7"/>
  <c r="AG135" i="7"/>
  <c r="AF135" i="7"/>
  <c r="AE135" i="7"/>
  <c r="AD135" i="7"/>
  <c r="AC135" i="7"/>
  <c r="AB135" i="7"/>
  <c r="AA135" i="7"/>
  <c r="Z135" i="7"/>
  <c r="Y135" i="7"/>
  <c r="X135" i="7"/>
  <c r="W135" i="7"/>
  <c r="V135" i="7"/>
  <c r="AG134" i="7"/>
  <c r="AF134" i="7"/>
  <c r="AE134" i="7"/>
  <c r="AD134" i="7"/>
  <c r="AC134" i="7"/>
  <c r="AB134" i="7"/>
  <c r="AA134" i="7"/>
  <c r="Z134" i="7"/>
  <c r="Y134" i="7"/>
  <c r="X134" i="7"/>
  <c r="W134" i="7"/>
  <c r="V134" i="7"/>
  <c r="AG133" i="7"/>
  <c r="AF133" i="7"/>
  <c r="AE133" i="7"/>
  <c r="AD133" i="7"/>
  <c r="AC133" i="7"/>
  <c r="AB133" i="7"/>
  <c r="AA133" i="7"/>
  <c r="Z133" i="7"/>
  <c r="Y133" i="7"/>
  <c r="X133" i="7"/>
  <c r="W133" i="7"/>
  <c r="V133" i="7"/>
  <c r="AG132" i="7"/>
  <c r="AF132" i="7"/>
  <c r="AE132" i="7"/>
  <c r="AD132" i="7"/>
  <c r="AC132" i="7"/>
  <c r="AB132" i="7"/>
  <c r="AA132" i="7"/>
  <c r="Z132" i="7"/>
  <c r="Y132" i="7"/>
  <c r="X132" i="7"/>
  <c r="W132" i="7"/>
  <c r="V132" i="7"/>
  <c r="AG131" i="7"/>
  <c r="AF131" i="7"/>
  <c r="AE131" i="7"/>
  <c r="AD131" i="7"/>
  <c r="AC131" i="7"/>
  <c r="AB131" i="7"/>
  <c r="AA131" i="7"/>
  <c r="Z131" i="7"/>
  <c r="Y131" i="7"/>
  <c r="X131" i="7"/>
  <c r="W131" i="7"/>
  <c r="V131" i="7"/>
  <c r="AG130" i="7"/>
  <c r="AF130" i="7"/>
  <c r="AE130" i="7"/>
  <c r="AD130" i="7"/>
  <c r="AC130" i="7"/>
  <c r="AB130" i="7"/>
  <c r="AA130" i="7"/>
  <c r="Z130" i="7"/>
  <c r="Y130" i="7"/>
  <c r="X130" i="7"/>
  <c r="W130" i="7"/>
  <c r="V130" i="7"/>
  <c r="AG129" i="7"/>
  <c r="AF129" i="7"/>
  <c r="AE129" i="7"/>
  <c r="AD129" i="7"/>
  <c r="AC129" i="7"/>
  <c r="AB129" i="7"/>
  <c r="AA129" i="7"/>
  <c r="Z129" i="7"/>
  <c r="Y129" i="7"/>
  <c r="X129" i="7"/>
  <c r="W129" i="7"/>
  <c r="V129" i="7"/>
  <c r="AG128" i="7"/>
  <c r="AF128" i="7"/>
  <c r="AE128" i="7"/>
  <c r="AD128" i="7"/>
  <c r="AC128" i="7"/>
  <c r="AB128" i="7"/>
  <c r="AA128" i="7"/>
  <c r="Z128" i="7"/>
  <c r="Y128" i="7"/>
  <c r="X128" i="7"/>
  <c r="W128" i="7"/>
  <c r="V128" i="7"/>
  <c r="AG127" i="7"/>
  <c r="AF127" i="7"/>
  <c r="AE127" i="7"/>
  <c r="AD127" i="7"/>
  <c r="AC127" i="7"/>
  <c r="AB127" i="7"/>
  <c r="AA127" i="7"/>
  <c r="Z127" i="7"/>
  <c r="Y127" i="7"/>
  <c r="X127" i="7"/>
  <c r="W127" i="7"/>
  <c r="V127" i="7"/>
  <c r="AG126" i="7"/>
  <c r="AF126" i="7"/>
  <c r="AE126" i="7"/>
  <c r="AD126" i="7"/>
  <c r="AC126" i="7"/>
  <c r="AB126" i="7"/>
  <c r="AA126" i="7"/>
  <c r="Z126" i="7"/>
  <c r="Y126" i="7"/>
  <c r="X126" i="7"/>
  <c r="W126" i="7"/>
  <c r="V126" i="7"/>
  <c r="AG125" i="7"/>
  <c r="AF125" i="7"/>
  <c r="AE125" i="7"/>
  <c r="AD125" i="7"/>
  <c r="AC125" i="7"/>
  <c r="AB125" i="7"/>
  <c r="AA125" i="7"/>
  <c r="Z125" i="7"/>
  <c r="Y125" i="7"/>
  <c r="X125" i="7"/>
  <c r="W125" i="7"/>
  <c r="V125" i="7"/>
  <c r="AG124" i="7"/>
  <c r="AF124" i="7"/>
  <c r="AE124" i="7"/>
  <c r="AD124" i="7"/>
  <c r="AC124" i="7"/>
  <c r="AB124" i="7"/>
  <c r="AA124" i="7"/>
  <c r="Z124" i="7"/>
  <c r="Y124" i="7"/>
  <c r="X124" i="7"/>
  <c r="W124" i="7"/>
  <c r="V124" i="7"/>
  <c r="AG123" i="7"/>
  <c r="AF123" i="7"/>
  <c r="AE123" i="7"/>
  <c r="AD123" i="7"/>
  <c r="AC123" i="7"/>
  <c r="AB123" i="7"/>
  <c r="AA123" i="7"/>
  <c r="Z123" i="7"/>
  <c r="Y123" i="7"/>
  <c r="X123" i="7"/>
  <c r="W123" i="7"/>
  <c r="V123" i="7"/>
  <c r="AG122" i="7"/>
  <c r="AF122" i="7"/>
  <c r="AE122" i="7"/>
  <c r="AD122" i="7"/>
  <c r="AC122" i="7"/>
  <c r="AB122" i="7"/>
  <c r="AA122" i="7"/>
  <c r="Z122" i="7"/>
  <c r="Y122" i="7"/>
  <c r="X122" i="7"/>
  <c r="W122" i="7"/>
  <c r="V122" i="7"/>
  <c r="AG121" i="7"/>
  <c r="AF121" i="7"/>
  <c r="AE121" i="7"/>
  <c r="AD121" i="7"/>
  <c r="AC121" i="7"/>
  <c r="AB121" i="7"/>
  <c r="AA121" i="7"/>
  <c r="Z121" i="7"/>
  <c r="Y121" i="7"/>
  <c r="X121" i="7"/>
  <c r="W121" i="7"/>
  <c r="V121" i="7"/>
  <c r="AG120" i="7"/>
  <c r="AF120" i="7"/>
  <c r="AE120" i="7"/>
  <c r="AD120" i="7"/>
  <c r="AC120" i="7"/>
  <c r="AB120" i="7"/>
  <c r="AA120" i="7"/>
  <c r="Z120" i="7"/>
  <c r="Y120" i="7"/>
  <c r="X120" i="7"/>
  <c r="W120" i="7"/>
  <c r="V120" i="7"/>
  <c r="AG119" i="7"/>
  <c r="AF119" i="7"/>
  <c r="AE119" i="7"/>
  <c r="AD119" i="7"/>
  <c r="AC119" i="7"/>
  <c r="AB119" i="7"/>
  <c r="AA119" i="7"/>
  <c r="Z119" i="7"/>
  <c r="Y119" i="7"/>
  <c r="X119" i="7"/>
  <c r="W119" i="7"/>
  <c r="V119" i="7"/>
  <c r="AG118" i="7"/>
  <c r="AF118" i="7"/>
  <c r="AE118" i="7"/>
  <c r="AD118" i="7"/>
  <c r="AC118" i="7"/>
  <c r="AB118" i="7"/>
  <c r="AA118" i="7"/>
  <c r="Z118" i="7"/>
  <c r="Y118" i="7"/>
  <c r="X118" i="7"/>
  <c r="W118" i="7"/>
  <c r="V118" i="7"/>
  <c r="AG117" i="7"/>
  <c r="AF117" i="7"/>
  <c r="AE117" i="7"/>
  <c r="AD117" i="7"/>
  <c r="AC117" i="7"/>
  <c r="AB117" i="7"/>
  <c r="AA117" i="7"/>
  <c r="Z117" i="7"/>
  <c r="Y117" i="7"/>
  <c r="X117" i="7"/>
  <c r="W117" i="7"/>
  <c r="V117" i="7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AG115" i="7"/>
  <c r="AF115" i="7"/>
  <c r="AE115" i="7"/>
  <c r="AD115" i="7"/>
  <c r="AC115" i="7"/>
  <c r="AB115" i="7"/>
  <c r="AA115" i="7"/>
  <c r="Z115" i="7"/>
  <c r="Y115" i="7"/>
  <c r="X115" i="7"/>
  <c r="W115" i="7"/>
  <c r="V115" i="7"/>
  <c r="AG114" i="7"/>
  <c r="AF114" i="7"/>
  <c r="AE114" i="7"/>
  <c r="AD114" i="7"/>
  <c r="AC114" i="7"/>
  <c r="AB114" i="7"/>
  <c r="AA114" i="7"/>
  <c r="Z114" i="7"/>
  <c r="Y114" i="7"/>
  <c r="X114" i="7"/>
  <c r="W114" i="7"/>
  <c r="V114" i="7"/>
  <c r="AG113" i="7"/>
  <c r="AF113" i="7"/>
  <c r="AE113" i="7"/>
  <c r="AD113" i="7"/>
  <c r="AC113" i="7"/>
  <c r="AB113" i="7"/>
  <c r="AA113" i="7"/>
  <c r="Z113" i="7"/>
  <c r="Y113" i="7"/>
  <c r="X113" i="7"/>
  <c r="W113" i="7"/>
  <c r="V113" i="7"/>
  <c r="AG112" i="7"/>
  <c r="AF112" i="7"/>
  <c r="AE112" i="7"/>
  <c r="AD112" i="7"/>
  <c r="AC112" i="7"/>
  <c r="AB112" i="7"/>
  <c r="AA112" i="7"/>
  <c r="Z112" i="7"/>
  <c r="Y112" i="7"/>
  <c r="X112" i="7"/>
  <c r="W112" i="7"/>
  <c r="V112" i="7"/>
  <c r="AG111" i="7"/>
  <c r="AF111" i="7"/>
  <c r="AE111" i="7"/>
  <c r="AD111" i="7"/>
  <c r="AC111" i="7"/>
  <c r="AB111" i="7"/>
  <c r="AA111" i="7"/>
  <c r="Z111" i="7"/>
  <c r="Y111" i="7"/>
  <c r="X111" i="7"/>
  <c r="W111" i="7"/>
  <c r="V111" i="7"/>
  <c r="AG110" i="7"/>
  <c r="AF110" i="7"/>
  <c r="AE110" i="7"/>
  <c r="AD110" i="7"/>
  <c r="AC110" i="7"/>
  <c r="AB110" i="7"/>
  <c r="AA110" i="7"/>
  <c r="Z110" i="7"/>
  <c r="Y110" i="7"/>
  <c r="X110" i="7"/>
  <c r="W110" i="7"/>
  <c r="V110" i="7"/>
  <c r="AG109" i="7"/>
  <c r="AF109" i="7"/>
  <c r="AE109" i="7"/>
  <c r="AD109" i="7"/>
  <c r="AC109" i="7"/>
  <c r="AB109" i="7"/>
  <c r="AA109" i="7"/>
  <c r="Z109" i="7"/>
  <c r="Y109" i="7"/>
  <c r="X109" i="7"/>
  <c r="W109" i="7"/>
  <c r="V109" i="7"/>
  <c r="AG108" i="7"/>
  <c r="AF108" i="7"/>
  <c r="AE108" i="7"/>
  <c r="AD108" i="7"/>
  <c r="AC108" i="7"/>
  <c r="AB108" i="7"/>
  <c r="AA108" i="7"/>
  <c r="Z108" i="7"/>
  <c r="Y108" i="7"/>
  <c r="X108" i="7"/>
  <c r="W108" i="7"/>
  <c r="V108" i="7"/>
  <c r="AG107" i="7"/>
  <c r="AF107" i="7"/>
  <c r="AE107" i="7"/>
  <c r="AD107" i="7"/>
  <c r="AC107" i="7"/>
  <c r="AB107" i="7"/>
  <c r="AA107" i="7"/>
  <c r="Z107" i="7"/>
  <c r="Y107" i="7"/>
  <c r="X107" i="7"/>
  <c r="W107" i="7"/>
  <c r="V107" i="7"/>
  <c r="AG106" i="7"/>
  <c r="AF106" i="7"/>
  <c r="AE106" i="7"/>
  <c r="AD106" i="7"/>
  <c r="AC106" i="7"/>
  <c r="AB106" i="7"/>
  <c r="AA106" i="7"/>
  <c r="Z106" i="7"/>
  <c r="Y106" i="7"/>
  <c r="X106" i="7"/>
  <c r="W106" i="7"/>
  <c r="V106" i="7"/>
  <c r="AG105" i="7"/>
  <c r="AF105" i="7"/>
  <c r="AE105" i="7"/>
  <c r="AD105" i="7"/>
  <c r="AC105" i="7"/>
  <c r="AB105" i="7"/>
  <c r="AA105" i="7"/>
  <c r="Z105" i="7"/>
  <c r="Y105" i="7"/>
  <c r="X105" i="7"/>
  <c r="W105" i="7"/>
  <c r="V105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AG103" i="7"/>
  <c r="AF103" i="7"/>
  <c r="AE103" i="7"/>
  <c r="AD103" i="7"/>
  <c r="AC103" i="7"/>
  <c r="AB103" i="7"/>
  <c r="AA103" i="7"/>
  <c r="Z103" i="7"/>
  <c r="Y103" i="7"/>
  <c r="X103" i="7"/>
  <c r="W103" i="7"/>
  <c r="V103" i="7"/>
  <c r="AG102" i="7"/>
  <c r="AF102" i="7"/>
  <c r="AE102" i="7"/>
  <c r="AD102" i="7"/>
  <c r="AC102" i="7"/>
  <c r="AB102" i="7"/>
  <c r="AA102" i="7"/>
  <c r="Z102" i="7"/>
  <c r="Y102" i="7"/>
  <c r="X102" i="7"/>
  <c r="W102" i="7"/>
  <c r="V102" i="7"/>
  <c r="AG101" i="7"/>
  <c r="AF101" i="7"/>
  <c r="AE101" i="7"/>
  <c r="AD101" i="7"/>
  <c r="AC101" i="7"/>
  <c r="AB101" i="7"/>
  <c r="AA101" i="7"/>
  <c r="Z101" i="7"/>
  <c r="Y101" i="7"/>
  <c r="X101" i="7"/>
  <c r="W101" i="7"/>
  <c r="V101" i="7"/>
  <c r="AG100" i="7"/>
  <c r="AF100" i="7"/>
  <c r="AE100" i="7"/>
  <c r="AD100" i="7"/>
  <c r="AC100" i="7"/>
  <c r="AB100" i="7"/>
  <c r="AA100" i="7"/>
  <c r="Z100" i="7"/>
  <c r="Y100" i="7"/>
  <c r="X100" i="7"/>
  <c r="W100" i="7"/>
  <c r="V100" i="7"/>
  <c r="AG99" i="7"/>
  <c r="AF99" i="7"/>
  <c r="AE99" i="7"/>
  <c r="AD99" i="7"/>
  <c r="AC99" i="7"/>
  <c r="AB99" i="7"/>
  <c r="AA99" i="7"/>
  <c r="Z99" i="7"/>
  <c r="Y99" i="7"/>
  <c r="X99" i="7"/>
  <c r="W99" i="7"/>
  <c r="V99" i="7"/>
  <c r="AG98" i="7"/>
  <c r="AF98" i="7"/>
  <c r="AE98" i="7"/>
  <c r="AD98" i="7"/>
  <c r="AC98" i="7"/>
  <c r="AB98" i="7"/>
  <c r="AA98" i="7"/>
  <c r="Z98" i="7"/>
  <c r="Y98" i="7"/>
  <c r="X98" i="7"/>
  <c r="W98" i="7"/>
  <c r="V98" i="7"/>
  <c r="AG97" i="7"/>
  <c r="AF97" i="7"/>
  <c r="AE97" i="7"/>
  <c r="AD97" i="7"/>
  <c r="AC97" i="7"/>
  <c r="AB97" i="7"/>
  <c r="AA97" i="7"/>
  <c r="Z97" i="7"/>
  <c r="Y97" i="7"/>
  <c r="X97" i="7"/>
  <c r="W97" i="7"/>
  <c r="V97" i="7"/>
  <c r="AG96" i="7"/>
  <c r="AF96" i="7"/>
  <c r="AE96" i="7"/>
  <c r="AD96" i="7"/>
  <c r="AC96" i="7"/>
  <c r="AB96" i="7"/>
  <c r="AA96" i="7"/>
  <c r="Z96" i="7"/>
  <c r="Y96" i="7"/>
  <c r="X96" i="7"/>
  <c r="W96" i="7"/>
  <c r="V96" i="7"/>
  <c r="AG95" i="7"/>
  <c r="AF95" i="7"/>
  <c r="AE95" i="7"/>
  <c r="AD95" i="7"/>
  <c r="AC95" i="7"/>
  <c r="AB95" i="7"/>
  <c r="AA95" i="7"/>
  <c r="Z95" i="7"/>
  <c r="Y95" i="7"/>
  <c r="X95" i="7"/>
  <c r="W95" i="7"/>
  <c r="V95" i="7"/>
  <c r="AG94" i="7"/>
  <c r="AF94" i="7"/>
  <c r="AE94" i="7"/>
  <c r="AD94" i="7"/>
  <c r="AC94" i="7"/>
  <c r="AB94" i="7"/>
  <c r="AA94" i="7"/>
  <c r="Z94" i="7"/>
  <c r="Y94" i="7"/>
  <c r="X94" i="7"/>
  <c r="W94" i="7"/>
  <c r="V94" i="7"/>
  <c r="AG93" i="7"/>
  <c r="AF93" i="7"/>
  <c r="AE93" i="7"/>
  <c r="AD93" i="7"/>
  <c r="AC93" i="7"/>
  <c r="AB93" i="7"/>
  <c r="AA93" i="7"/>
  <c r="Z93" i="7"/>
  <c r="Y93" i="7"/>
  <c r="X93" i="7"/>
  <c r="W93" i="7"/>
  <c r="V93" i="7"/>
  <c r="AG92" i="7"/>
  <c r="AF92" i="7"/>
  <c r="AE92" i="7"/>
  <c r="AD92" i="7"/>
  <c r="AC92" i="7"/>
  <c r="AB92" i="7"/>
  <c r="AA92" i="7"/>
  <c r="Z92" i="7"/>
  <c r="Y92" i="7"/>
  <c r="X92" i="7"/>
  <c r="W92" i="7"/>
  <c r="V92" i="7"/>
  <c r="AG91" i="7"/>
  <c r="AF91" i="7"/>
  <c r="AE91" i="7"/>
  <c r="AD91" i="7"/>
  <c r="AC91" i="7"/>
  <c r="AB91" i="7"/>
  <c r="AA91" i="7"/>
  <c r="Z91" i="7"/>
  <c r="Y91" i="7"/>
  <c r="X91" i="7"/>
  <c r="W91" i="7"/>
  <c r="V91" i="7"/>
  <c r="AG90" i="7"/>
  <c r="AF90" i="7"/>
  <c r="AE90" i="7"/>
  <c r="AD90" i="7"/>
  <c r="AC90" i="7"/>
  <c r="AB90" i="7"/>
  <c r="AA90" i="7"/>
  <c r="Z90" i="7"/>
  <c r="Y90" i="7"/>
  <c r="X90" i="7"/>
  <c r="W90" i="7"/>
  <c r="V90" i="7"/>
  <c r="AG89" i="7"/>
  <c r="AF89" i="7"/>
  <c r="AE89" i="7"/>
  <c r="AD89" i="7"/>
  <c r="AC89" i="7"/>
  <c r="AB89" i="7"/>
  <c r="AA89" i="7"/>
  <c r="Z89" i="7"/>
  <c r="Y89" i="7"/>
  <c r="X89" i="7"/>
  <c r="W89" i="7"/>
  <c r="V89" i="7"/>
  <c r="AG88" i="7"/>
  <c r="AF88" i="7"/>
  <c r="AE88" i="7"/>
  <c r="AD88" i="7"/>
  <c r="AC88" i="7"/>
  <c r="AB88" i="7"/>
  <c r="AA88" i="7"/>
  <c r="Z88" i="7"/>
  <c r="Y88" i="7"/>
  <c r="X88" i="7"/>
  <c r="W88" i="7"/>
  <c r="V88" i="7"/>
  <c r="AG87" i="7"/>
  <c r="AF87" i="7"/>
  <c r="AE87" i="7"/>
  <c r="AD87" i="7"/>
  <c r="AC87" i="7"/>
  <c r="AB87" i="7"/>
  <c r="AA87" i="7"/>
  <c r="Z87" i="7"/>
  <c r="Y87" i="7"/>
  <c r="X87" i="7"/>
  <c r="W87" i="7"/>
  <c r="V87" i="7"/>
  <c r="AG86" i="7"/>
  <c r="AF86" i="7"/>
  <c r="AE86" i="7"/>
  <c r="AD86" i="7"/>
  <c r="AC86" i="7"/>
  <c r="AB86" i="7"/>
  <c r="AA86" i="7"/>
  <c r="Z86" i="7"/>
  <c r="Y86" i="7"/>
  <c r="X86" i="7"/>
  <c r="W86" i="7"/>
  <c r="V86" i="7"/>
  <c r="AG85" i="7"/>
  <c r="AF85" i="7"/>
  <c r="AE85" i="7"/>
  <c r="AD85" i="7"/>
  <c r="AC85" i="7"/>
  <c r="AB85" i="7"/>
  <c r="AA85" i="7"/>
  <c r="Z85" i="7"/>
  <c r="Y85" i="7"/>
  <c r="X85" i="7"/>
  <c r="W85" i="7"/>
  <c r="V85" i="7"/>
  <c r="AG84" i="7"/>
  <c r="AF84" i="7"/>
  <c r="AE84" i="7"/>
  <c r="AD84" i="7"/>
  <c r="AC84" i="7"/>
  <c r="AB84" i="7"/>
  <c r="AA84" i="7"/>
  <c r="Z84" i="7"/>
  <c r="Y84" i="7"/>
  <c r="X84" i="7"/>
  <c r="W84" i="7"/>
  <c r="V84" i="7"/>
  <c r="AG83" i="7"/>
  <c r="AF83" i="7"/>
  <c r="AE83" i="7"/>
  <c r="AD83" i="7"/>
  <c r="AC83" i="7"/>
  <c r="AB83" i="7"/>
  <c r="AA83" i="7"/>
  <c r="Z83" i="7"/>
  <c r="Y83" i="7"/>
  <c r="X83" i="7"/>
  <c r="W83" i="7"/>
  <c r="V83" i="7"/>
  <c r="AG82" i="7"/>
  <c r="AF82" i="7"/>
  <c r="AE82" i="7"/>
  <c r="AD82" i="7"/>
  <c r="AC82" i="7"/>
  <c r="AB82" i="7"/>
  <c r="AA82" i="7"/>
  <c r="Z82" i="7"/>
  <c r="Y82" i="7"/>
  <c r="X82" i="7"/>
  <c r="W82" i="7"/>
  <c r="V82" i="7"/>
  <c r="AG81" i="7"/>
  <c r="AF81" i="7"/>
  <c r="AE81" i="7"/>
  <c r="AD81" i="7"/>
  <c r="AC81" i="7"/>
  <c r="AB81" i="7"/>
  <c r="AA81" i="7"/>
  <c r="Z81" i="7"/>
  <c r="Y81" i="7"/>
  <c r="X81" i="7"/>
  <c r="W81" i="7"/>
  <c r="V81" i="7"/>
  <c r="AG80" i="7"/>
  <c r="AF80" i="7"/>
  <c r="AE80" i="7"/>
  <c r="AD80" i="7"/>
  <c r="AC80" i="7"/>
  <c r="AB80" i="7"/>
  <c r="AA80" i="7"/>
  <c r="Z80" i="7"/>
  <c r="Y80" i="7"/>
  <c r="X80" i="7"/>
  <c r="W80" i="7"/>
  <c r="V80" i="7"/>
  <c r="AG79" i="7"/>
  <c r="AF79" i="7"/>
  <c r="AE79" i="7"/>
  <c r="AD79" i="7"/>
  <c r="AC79" i="7"/>
  <c r="AB79" i="7"/>
  <c r="AA79" i="7"/>
  <c r="Z79" i="7"/>
  <c r="Y79" i="7"/>
  <c r="X79" i="7"/>
  <c r="W79" i="7"/>
  <c r="V79" i="7"/>
  <c r="AG78" i="7"/>
  <c r="AF78" i="7"/>
  <c r="AE78" i="7"/>
  <c r="AD78" i="7"/>
  <c r="AC78" i="7"/>
  <c r="AB78" i="7"/>
  <c r="AA78" i="7"/>
  <c r="Z78" i="7"/>
  <c r="Y78" i="7"/>
  <c r="X78" i="7"/>
  <c r="W78" i="7"/>
  <c r="V78" i="7"/>
  <c r="AG77" i="7"/>
  <c r="AF77" i="7"/>
  <c r="AE77" i="7"/>
  <c r="AD77" i="7"/>
  <c r="AC77" i="7"/>
  <c r="AB77" i="7"/>
  <c r="AA77" i="7"/>
  <c r="Z77" i="7"/>
  <c r="Y77" i="7"/>
  <c r="X77" i="7"/>
  <c r="W77" i="7"/>
  <c r="V77" i="7"/>
  <c r="AG76" i="7"/>
  <c r="AF76" i="7"/>
  <c r="AE76" i="7"/>
  <c r="AD76" i="7"/>
  <c r="AC76" i="7"/>
  <c r="AB76" i="7"/>
  <c r="AA76" i="7"/>
  <c r="Z76" i="7"/>
  <c r="Y76" i="7"/>
  <c r="X76" i="7"/>
  <c r="W76" i="7"/>
  <c r="V76" i="7"/>
  <c r="AG75" i="7"/>
  <c r="AF75" i="7"/>
  <c r="AE75" i="7"/>
  <c r="AD75" i="7"/>
  <c r="AC75" i="7"/>
  <c r="AB75" i="7"/>
  <c r="AA75" i="7"/>
  <c r="Z75" i="7"/>
  <c r="Y75" i="7"/>
  <c r="X75" i="7"/>
  <c r="W75" i="7"/>
  <c r="V75" i="7"/>
  <c r="AG74" i="7"/>
  <c r="AF74" i="7"/>
  <c r="AE74" i="7"/>
  <c r="AD74" i="7"/>
  <c r="AC74" i="7"/>
  <c r="AB74" i="7"/>
  <c r="AA74" i="7"/>
  <c r="Z74" i="7"/>
  <c r="Y74" i="7"/>
  <c r="X74" i="7"/>
  <c r="W74" i="7"/>
  <c r="V74" i="7"/>
  <c r="AG73" i="7"/>
  <c r="AF73" i="7"/>
  <c r="AE73" i="7"/>
  <c r="AD73" i="7"/>
  <c r="AC73" i="7"/>
  <c r="AB73" i="7"/>
  <c r="AA73" i="7"/>
  <c r="Z73" i="7"/>
  <c r="Y73" i="7"/>
  <c r="X73" i="7"/>
  <c r="W73" i="7"/>
  <c r="V73" i="7"/>
  <c r="AG72" i="7"/>
  <c r="AF72" i="7"/>
  <c r="AE72" i="7"/>
  <c r="AD72" i="7"/>
  <c r="AC72" i="7"/>
  <c r="AB72" i="7"/>
  <c r="AA72" i="7"/>
  <c r="Z72" i="7"/>
  <c r="Y72" i="7"/>
  <c r="X72" i="7"/>
  <c r="W72" i="7"/>
  <c r="V72" i="7"/>
  <c r="AG71" i="7"/>
  <c r="AF71" i="7"/>
  <c r="AE71" i="7"/>
  <c r="AD71" i="7"/>
  <c r="AC71" i="7"/>
  <c r="AB71" i="7"/>
  <c r="AA71" i="7"/>
  <c r="Z71" i="7"/>
  <c r="Y71" i="7"/>
  <c r="X71" i="7"/>
  <c r="W71" i="7"/>
  <c r="V71" i="7"/>
  <c r="AG70" i="7"/>
  <c r="AF70" i="7"/>
  <c r="AE70" i="7"/>
  <c r="AD70" i="7"/>
  <c r="AC70" i="7"/>
  <c r="AB70" i="7"/>
  <c r="AA70" i="7"/>
  <c r="Z70" i="7"/>
  <c r="Y70" i="7"/>
  <c r="X70" i="7"/>
  <c r="W70" i="7"/>
  <c r="V70" i="7"/>
  <c r="AG69" i="7"/>
  <c r="AF69" i="7"/>
  <c r="AE69" i="7"/>
  <c r="AD69" i="7"/>
  <c r="AC69" i="7"/>
  <c r="AB69" i="7"/>
  <c r="AA69" i="7"/>
  <c r="Z69" i="7"/>
  <c r="Y69" i="7"/>
  <c r="X69" i="7"/>
  <c r="W69" i="7"/>
  <c r="V69" i="7"/>
  <c r="AG68" i="7"/>
  <c r="AF68" i="7"/>
  <c r="AE68" i="7"/>
  <c r="AD68" i="7"/>
  <c r="AC68" i="7"/>
  <c r="AB68" i="7"/>
  <c r="AA68" i="7"/>
  <c r="Z68" i="7"/>
  <c r="Y68" i="7"/>
  <c r="X68" i="7"/>
  <c r="W68" i="7"/>
  <c r="V68" i="7"/>
  <c r="AG67" i="7"/>
  <c r="AF67" i="7"/>
  <c r="AE67" i="7"/>
  <c r="AD67" i="7"/>
  <c r="AC67" i="7"/>
  <c r="AB67" i="7"/>
  <c r="AA67" i="7"/>
  <c r="Z67" i="7"/>
  <c r="Y67" i="7"/>
  <c r="X67" i="7"/>
  <c r="W67" i="7"/>
  <c r="V67" i="7"/>
  <c r="AG66" i="7"/>
  <c r="AF66" i="7"/>
  <c r="AE66" i="7"/>
  <c r="AD66" i="7"/>
  <c r="AC66" i="7"/>
  <c r="AB66" i="7"/>
  <c r="AA66" i="7"/>
  <c r="Z66" i="7"/>
  <c r="Y66" i="7"/>
  <c r="X66" i="7"/>
  <c r="W66" i="7"/>
  <c r="V66" i="7"/>
  <c r="AG65" i="7"/>
  <c r="AF65" i="7"/>
  <c r="AE65" i="7"/>
  <c r="AD65" i="7"/>
  <c r="AC65" i="7"/>
  <c r="AB65" i="7"/>
  <c r="AA65" i="7"/>
  <c r="Z65" i="7"/>
  <c r="Y65" i="7"/>
  <c r="X65" i="7"/>
  <c r="W65" i="7"/>
  <c r="V65" i="7"/>
  <c r="AG64" i="7"/>
  <c r="AF64" i="7"/>
  <c r="AE64" i="7"/>
  <c r="AD64" i="7"/>
  <c r="AC64" i="7"/>
  <c r="AB64" i="7"/>
  <c r="AA64" i="7"/>
  <c r="Z64" i="7"/>
  <c r="Y64" i="7"/>
  <c r="X64" i="7"/>
  <c r="W64" i="7"/>
  <c r="V64" i="7"/>
  <c r="AG63" i="7"/>
  <c r="AF63" i="7"/>
  <c r="AE63" i="7"/>
  <c r="AD63" i="7"/>
  <c r="AC63" i="7"/>
  <c r="AB63" i="7"/>
  <c r="AA63" i="7"/>
  <c r="Z63" i="7"/>
  <c r="Y63" i="7"/>
  <c r="X63" i="7"/>
  <c r="W63" i="7"/>
  <c r="V63" i="7"/>
  <c r="AG62" i="7"/>
  <c r="AF62" i="7"/>
  <c r="AE62" i="7"/>
  <c r="AD62" i="7"/>
  <c r="AC62" i="7"/>
  <c r="AB62" i="7"/>
  <c r="AA62" i="7"/>
  <c r="Z62" i="7"/>
  <c r="Y62" i="7"/>
  <c r="X62" i="7"/>
  <c r="W62" i="7"/>
  <c r="V62" i="7"/>
  <c r="AG61" i="7"/>
  <c r="AF61" i="7"/>
  <c r="AE61" i="7"/>
  <c r="AD61" i="7"/>
  <c r="AC61" i="7"/>
  <c r="AB61" i="7"/>
  <c r="AA61" i="7"/>
  <c r="Z61" i="7"/>
  <c r="Y61" i="7"/>
  <c r="X61" i="7"/>
  <c r="W61" i="7"/>
  <c r="V61" i="7"/>
  <c r="AG60" i="7"/>
  <c r="AF60" i="7"/>
  <c r="AE60" i="7"/>
  <c r="AD60" i="7"/>
  <c r="AC60" i="7"/>
  <c r="AB60" i="7"/>
  <c r="AA60" i="7"/>
  <c r="Z60" i="7"/>
  <c r="Y60" i="7"/>
  <c r="X60" i="7"/>
  <c r="W60" i="7"/>
  <c r="V60" i="7"/>
  <c r="AG59" i="7"/>
  <c r="AF59" i="7"/>
  <c r="AE59" i="7"/>
  <c r="AD59" i="7"/>
  <c r="AC59" i="7"/>
  <c r="AB59" i="7"/>
  <c r="AA59" i="7"/>
  <c r="Z59" i="7"/>
  <c r="Y59" i="7"/>
  <c r="X59" i="7"/>
  <c r="W59" i="7"/>
  <c r="V59" i="7"/>
  <c r="AG58" i="7"/>
  <c r="AF58" i="7"/>
  <c r="AE58" i="7"/>
  <c r="AD58" i="7"/>
  <c r="AC58" i="7"/>
  <c r="AB58" i="7"/>
  <c r="AA58" i="7"/>
  <c r="Z58" i="7"/>
  <c r="Y58" i="7"/>
  <c r="X58" i="7"/>
  <c r="W58" i="7"/>
  <c r="V58" i="7"/>
  <c r="AG57" i="7"/>
  <c r="AF57" i="7"/>
  <c r="AE57" i="7"/>
  <c r="AD57" i="7"/>
  <c r="AC57" i="7"/>
  <c r="AB57" i="7"/>
  <c r="AA57" i="7"/>
  <c r="Z57" i="7"/>
  <c r="Y57" i="7"/>
  <c r="X57" i="7"/>
  <c r="W57" i="7"/>
  <c r="V57" i="7"/>
  <c r="AG56" i="7"/>
  <c r="AF56" i="7"/>
  <c r="AE56" i="7"/>
  <c r="AD56" i="7"/>
  <c r="AC56" i="7"/>
  <c r="AB56" i="7"/>
  <c r="AA56" i="7"/>
  <c r="Z56" i="7"/>
  <c r="Y56" i="7"/>
  <c r="X56" i="7"/>
  <c r="W56" i="7"/>
  <c r="V56" i="7"/>
  <c r="AG55" i="7"/>
  <c r="AF55" i="7"/>
  <c r="AE55" i="7"/>
  <c r="AD55" i="7"/>
  <c r="AC55" i="7"/>
  <c r="AB55" i="7"/>
  <c r="AA55" i="7"/>
  <c r="Z55" i="7"/>
  <c r="Y55" i="7"/>
  <c r="X55" i="7"/>
  <c r="W55" i="7"/>
  <c r="V55" i="7"/>
  <c r="AG54" i="7"/>
  <c r="AF54" i="7"/>
  <c r="AE54" i="7"/>
  <c r="AD54" i="7"/>
  <c r="AC54" i="7"/>
  <c r="AB54" i="7"/>
  <c r="AA54" i="7"/>
  <c r="Z54" i="7"/>
  <c r="Y54" i="7"/>
  <c r="X54" i="7"/>
  <c r="W54" i="7"/>
  <c r="V54" i="7"/>
  <c r="AG53" i="7"/>
  <c r="AF53" i="7"/>
  <c r="AE53" i="7"/>
  <c r="AD53" i="7"/>
  <c r="AC53" i="7"/>
  <c r="AB53" i="7"/>
  <c r="AA53" i="7"/>
  <c r="Z53" i="7"/>
  <c r="Y53" i="7"/>
  <c r="X53" i="7"/>
  <c r="W53" i="7"/>
  <c r="V53" i="7"/>
  <c r="AG52" i="7"/>
  <c r="AG51" i="7"/>
  <c r="AF51" i="7"/>
  <c r="AE51" i="7"/>
  <c r="AD51" i="7"/>
  <c r="AC51" i="7"/>
  <c r="AB51" i="7"/>
  <c r="AA51" i="7"/>
  <c r="Z51" i="7"/>
  <c r="Y51" i="7"/>
  <c r="X51" i="7"/>
  <c r="W51" i="7"/>
  <c r="V51" i="7"/>
  <c r="AG50" i="7"/>
  <c r="AF50" i="7"/>
  <c r="AE50" i="7"/>
  <c r="AD50" i="7"/>
  <c r="AC50" i="7"/>
  <c r="AB50" i="7"/>
  <c r="AA50" i="7"/>
  <c r="Z50" i="7"/>
  <c r="Y50" i="7"/>
  <c r="X50" i="7"/>
  <c r="W50" i="7"/>
  <c r="V50" i="7"/>
  <c r="AG49" i="7"/>
  <c r="AF49" i="7"/>
  <c r="AE49" i="7"/>
  <c r="AD49" i="7"/>
  <c r="AC49" i="7"/>
  <c r="AB49" i="7"/>
  <c r="AA49" i="7"/>
  <c r="Z49" i="7"/>
  <c r="Y49" i="7"/>
  <c r="X49" i="7"/>
  <c r="W49" i="7"/>
  <c r="V49" i="7"/>
  <c r="AG48" i="7"/>
  <c r="AF48" i="7"/>
  <c r="AE48" i="7"/>
  <c r="AD48" i="7"/>
  <c r="AC48" i="7"/>
  <c r="AB48" i="7"/>
  <c r="AA48" i="7"/>
  <c r="Z48" i="7"/>
  <c r="Y48" i="7"/>
  <c r="X48" i="7"/>
  <c r="W48" i="7"/>
  <c r="V48" i="7"/>
  <c r="AG47" i="7"/>
  <c r="AF47" i="7"/>
  <c r="AE47" i="7"/>
  <c r="AD47" i="7"/>
  <c r="AC47" i="7"/>
  <c r="AB47" i="7"/>
  <c r="AA47" i="7"/>
  <c r="Z47" i="7"/>
  <c r="Y47" i="7"/>
  <c r="X47" i="7"/>
  <c r="W47" i="7"/>
  <c r="V47" i="7"/>
  <c r="AG46" i="7"/>
  <c r="AF46" i="7"/>
  <c r="AE46" i="7"/>
  <c r="AD46" i="7"/>
  <c r="AC46" i="7"/>
  <c r="AB46" i="7"/>
  <c r="AA46" i="7"/>
  <c r="Z46" i="7"/>
  <c r="Y46" i="7"/>
  <c r="X46" i="7"/>
  <c r="W46" i="7"/>
  <c r="V46" i="7"/>
  <c r="AG45" i="7"/>
  <c r="AF45" i="7"/>
  <c r="AE45" i="7"/>
  <c r="AD45" i="7"/>
  <c r="AC45" i="7"/>
  <c r="AB45" i="7"/>
  <c r="AA45" i="7"/>
  <c r="Z45" i="7"/>
  <c r="Y45" i="7"/>
  <c r="X45" i="7"/>
  <c r="W45" i="7"/>
  <c r="V45" i="7"/>
  <c r="AG44" i="7"/>
  <c r="AF44" i="7"/>
  <c r="AE44" i="7"/>
  <c r="AD44" i="7"/>
  <c r="AC44" i="7"/>
  <c r="AB44" i="7"/>
  <c r="AA44" i="7"/>
  <c r="Z44" i="7"/>
  <c r="Y44" i="7"/>
  <c r="X44" i="7"/>
  <c r="W44" i="7"/>
  <c r="V44" i="7"/>
  <c r="AG43" i="7"/>
  <c r="AF43" i="7"/>
  <c r="AE43" i="7"/>
  <c r="AD43" i="7"/>
  <c r="AC43" i="7"/>
  <c r="AB43" i="7"/>
  <c r="AA43" i="7"/>
  <c r="Z43" i="7"/>
  <c r="Y43" i="7"/>
  <c r="X43" i="7"/>
  <c r="W43" i="7"/>
  <c r="V43" i="7"/>
  <c r="AG42" i="7"/>
  <c r="AF42" i="7"/>
  <c r="AE42" i="7"/>
  <c r="AD42" i="7"/>
  <c r="AC42" i="7"/>
  <c r="AB42" i="7"/>
  <c r="AA42" i="7"/>
  <c r="Z42" i="7"/>
  <c r="Y42" i="7"/>
  <c r="X42" i="7"/>
  <c r="W42" i="7"/>
  <c r="V42" i="7"/>
  <c r="AG41" i="7"/>
  <c r="AF41" i="7"/>
  <c r="AE41" i="7"/>
  <c r="AD41" i="7"/>
  <c r="AC41" i="7"/>
  <c r="AB41" i="7"/>
  <c r="AA41" i="7"/>
  <c r="Z41" i="7"/>
  <c r="Y41" i="7"/>
  <c r="X41" i="7"/>
  <c r="W41" i="7"/>
  <c r="V41" i="7"/>
  <c r="AG40" i="7"/>
  <c r="AF40" i="7"/>
  <c r="AE40" i="7"/>
  <c r="AD40" i="7"/>
  <c r="AC40" i="7"/>
  <c r="AB40" i="7"/>
  <c r="AA40" i="7"/>
  <c r="Z40" i="7"/>
  <c r="Y40" i="7"/>
  <c r="X40" i="7"/>
  <c r="W40" i="7"/>
  <c r="V40" i="7"/>
  <c r="AG39" i="7"/>
  <c r="AF39" i="7"/>
  <c r="AE39" i="7"/>
  <c r="AD39" i="7"/>
  <c r="AC39" i="7"/>
  <c r="AB39" i="7"/>
  <c r="AA39" i="7"/>
  <c r="Z39" i="7"/>
  <c r="Y39" i="7"/>
  <c r="X39" i="7"/>
  <c r="W39" i="7"/>
  <c r="V39" i="7"/>
  <c r="AG38" i="7"/>
  <c r="AF38" i="7"/>
  <c r="AE38" i="7"/>
  <c r="AD38" i="7"/>
  <c r="AC38" i="7"/>
  <c r="AB38" i="7"/>
  <c r="AA38" i="7"/>
  <c r="Z38" i="7"/>
  <c r="Y38" i="7"/>
  <c r="X38" i="7"/>
  <c r="W38" i="7"/>
  <c r="V38" i="7"/>
  <c r="AG37" i="7"/>
  <c r="AF37" i="7"/>
  <c r="AE37" i="7"/>
  <c r="AD37" i="7"/>
  <c r="AC37" i="7"/>
  <c r="AB37" i="7"/>
  <c r="AA37" i="7"/>
  <c r="Z37" i="7"/>
  <c r="Y37" i="7"/>
  <c r="X37" i="7"/>
  <c r="W37" i="7"/>
  <c r="V37" i="7"/>
  <c r="AG36" i="7"/>
  <c r="AF36" i="7"/>
  <c r="AE36" i="7"/>
  <c r="AD36" i="7"/>
  <c r="AC36" i="7"/>
  <c r="AB36" i="7"/>
  <c r="AA36" i="7"/>
  <c r="Z36" i="7"/>
  <c r="Y36" i="7"/>
  <c r="X36" i="7"/>
  <c r="W36" i="7"/>
  <c r="V36" i="7"/>
  <c r="AG35" i="7"/>
  <c r="AF35" i="7"/>
  <c r="AE35" i="7"/>
  <c r="AD35" i="7"/>
  <c r="AC35" i="7"/>
  <c r="AB35" i="7"/>
  <c r="AA35" i="7"/>
  <c r="Z35" i="7"/>
  <c r="Y35" i="7"/>
  <c r="X35" i="7"/>
  <c r="W35" i="7"/>
  <c r="V35" i="7"/>
  <c r="AG34" i="7"/>
  <c r="AF34" i="7"/>
  <c r="AE34" i="7"/>
  <c r="AD34" i="7"/>
  <c r="AC34" i="7"/>
  <c r="AB34" i="7"/>
  <c r="AA34" i="7"/>
  <c r="Z34" i="7"/>
  <c r="Y34" i="7"/>
  <c r="X34" i="7"/>
  <c r="W34" i="7"/>
  <c r="V34" i="7"/>
  <c r="AG33" i="7"/>
  <c r="AF33" i="7"/>
  <c r="AE33" i="7"/>
  <c r="AD33" i="7"/>
  <c r="AC33" i="7"/>
  <c r="AB33" i="7"/>
  <c r="AA33" i="7"/>
  <c r="Z33" i="7"/>
  <c r="Y33" i="7"/>
  <c r="X33" i="7"/>
  <c r="W33" i="7"/>
  <c r="V33" i="7"/>
  <c r="AG32" i="7"/>
  <c r="AF32" i="7"/>
  <c r="AE32" i="7"/>
  <c r="AD32" i="7"/>
  <c r="AC32" i="7"/>
  <c r="AB32" i="7"/>
  <c r="AA32" i="7"/>
  <c r="Z32" i="7"/>
  <c r="Y32" i="7"/>
  <c r="X32" i="7"/>
  <c r="W32" i="7"/>
  <c r="V32" i="7"/>
  <c r="AG31" i="7"/>
  <c r="AF31" i="7"/>
  <c r="AE31" i="7"/>
  <c r="AD31" i="7"/>
  <c r="AC31" i="7"/>
  <c r="AB31" i="7"/>
  <c r="AA31" i="7"/>
  <c r="Z31" i="7"/>
  <c r="Y31" i="7"/>
  <c r="X31" i="7"/>
  <c r="W31" i="7"/>
  <c r="V31" i="7"/>
  <c r="AG30" i="7"/>
  <c r="AF30" i="7"/>
  <c r="AE30" i="7"/>
  <c r="AD30" i="7"/>
  <c r="AC30" i="7"/>
  <c r="AB30" i="7"/>
  <c r="AA30" i="7"/>
  <c r="Z30" i="7"/>
  <c r="Y30" i="7"/>
  <c r="X30" i="7"/>
  <c r="W30" i="7"/>
  <c r="V30" i="7"/>
  <c r="AG29" i="7"/>
  <c r="AF29" i="7"/>
  <c r="AE29" i="7"/>
  <c r="AD29" i="7"/>
  <c r="AC29" i="7"/>
  <c r="AB29" i="7"/>
  <c r="AA29" i="7"/>
  <c r="Z29" i="7"/>
  <c r="Y29" i="7"/>
  <c r="X29" i="7"/>
  <c r="W29" i="7"/>
  <c r="V29" i="7"/>
  <c r="AG28" i="7"/>
  <c r="AF28" i="7"/>
  <c r="AE28" i="7"/>
  <c r="AD28" i="7"/>
  <c r="AC28" i="7"/>
  <c r="AB28" i="7"/>
  <c r="AA28" i="7"/>
  <c r="Z28" i="7"/>
  <c r="Y28" i="7"/>
  <c r="X28" i="7"/>
  <c r="W28" i="7"/>
  <c r="V28" i="7"/>
  <c r="AG27" i="7"/>
  <c r="AF27" i="7"/>
  <c r="AE27" i="7"/>
  <c r="AD27" i="7"/>
  <c r="AC27" i="7"/>
  <c r="AB27" i="7"/>
  <c r="AA27" i="7"/>
  <c r="Z27" i="7"/>
  <c r="Y27" i="7"/>
  <c r="X27" i="7"/>
  <c r="W27" i="7"/>
  <c r="V27" i="7"/>
  <c r="AG26" i="7"/>
  <c r="AF26" i="7"/>
  <c r="AE26" i="7"/>
  <c r="AD26" i="7"/>
  <c r="AC26" i="7"/>
  <c r="AB26" i="7"/>
  <c r="AA26" i="7"/>
  <c r="Z26" i="7"/>
  <c r="Y26" i="7"/>
  <c r="X26" i="7"/>
  <c r="W26" i="7"/>
  <c r="V26" i="7"/>
  <c r="AG25" i="7"/>
  <c r="AF25" i="7"/>
  <c r="AE25" i="7"/>
  <c r="AD25" i="7"/>
  <c r="AC25" i="7"/>
  <c r="AB25" i="7"/>
  <c r="AA25" i="7"/>
  <c r="Z25" i="7"/>
  <c r="Y25" i="7"/>
  <c r="X25" i="7"/>
  <c r="W25" i="7"/>
  <c r="V25" i="7"/>
  <c r="AG24" i="7"/>
  <c r="AF24" i="7"/>
  <c r="AE24" i="7"/>
  <c r="AD24" i="7"/>
  <c r="AC24" i="7"/>
  <c r="AB24" i="7"/>
  <c r="AA24" i="7"/>
  <c r="Z24" i="7"/>
  <c r="Y24" i="7"/>
  <c r="X24" i="7"/>
  <c r="W24" i="7"/>
  <c r="V24" i="7"/>
  <c r="AG23" i="7"/>
  <c r="AF23" i="7"/>
  <c r="AE23" i="7"/>
  <c r="AD23" i="7"/>
  <c r="AC23" i="7"/>
  <c r="AB23" i="7"/>
  <c r="AA23" i="7"/>
  <c r="Z23" i="7"/>
  <c r="Y23" i="7"/>
  <c r="X23" i="7"/>
  <c r="W23" i="7"/>
  <c r="V23" i="7"/>
  <c r="AG22" i="7"/>
  <c r="AF22" i="7"/>
  <c r="AE22" i="7"/>
  <c r="AD22" i="7"/>
  <c r="AC22" i="7"/>
  <c r="AB22" i="7"/>
  <c r="AA22" i="7"/>
  <c r="Z22" i="7"/>
  <c r="Y22" i="7"/>
  <c r="X22" i="7"/>
  <c r="W22" i="7"/>
  <c r="V22" i="7"/>
  <c r="AG21" i="7"/>
  <c r="AF21" i="7"/>
  <c r="AE21" i="7"/>
  <c r="AD21" i="7"/>
  <c r="AC21" i="7"/>
  <c r="AB21" i="7"/>
  <c r="AA21" i="7"/>
  <c r="Z21" i="7"/>
  <c r="Y21" i="7"/>
  <c r="X21" i="7"/>
  <c r="W21" i="7"/>
  <c r="V21" i="7"/>
  <c r="AG20" i="7"/>
  <c r="AF20" i="7"/>
  <c r="AE20" i="7"/>
  <c r="AD20" i="7"/>
  <c r="AC20" i="7"/>
  <c r="AB20" i="7"/>
  <c r="AA20" i="7"/>
  <c r="Z20" i="7"/>
  <c r="Y20" i="7"/>
  <c r="X20" i="7"/>
  <c r="W20" i="7"/>
  <c r="V20" i="7"/>
  <c r="AG19" i="7"/>
  <c r="AF19" i="7"/>
  <c r="AE19" i="7"/>
  <c r="AD19" i="7"/>
  <c r="AC19" i="7"/>
  <c r="AB19" i="7"/>
  <c r="AA19" i="7"/>
  <c r="Z19" i="7"/>
  <c r="Y19" i="7"/>
  <c r="X19" i="7"/>
  <c r="W19" i="7"/>
  <c r="V19" i="7"/>
  <c r="AG18" i="7"/>
  <c r="AF18" i="7"/>
  <c r="AE18" i="7"/>
  <c r="AD18" i="7"/>
  <c r="AC18" i="7"/>
  <c r="AB18" i="7"/>
  <c r="AA18" i="7"/>
  <c r="Z18" i="7"/>
  <c r="Y18" i="7"/>
  <c r="X18" i="7"/>
  <c r="W18" i="7"/>
  <c r="V18" i="7"/>
  <c r="AG17" i="7"/>
  <c r="AF17" i="7"/>
  <c r="AE17" i="7"/>
  <c r="AD17" i="7"/>
  <c r="AC17" i="7"/>
  <c r="AB17" i="7"/>
  <c r="AA17" i="7"/>
  <c r="Z17" i="7"/>
  <c r="Y17" i="7"/>
  <c r="X17" i="7"/>
  <c r="W17" i="7"/>
  <c r="V17" i="7"/>
  <c r="AG16" i="7"/>
  <c r="AF16" i="7"/>
  <c r="AE16" i="7"/>
  <c r="AD16" i="7"/>
  <c r="AC16" i="7"/>
  <c r="AB16" i="7"/>
  <c r="AA16" i="7"/>
  <c r="Z16" i="7"/>
  <c r="Y16" i="7"/>
  <c r="X16" i="7"/>
  <c r="W16" i="7"/>
  <c r="V16" i="7"/>
  <c r="AG15" i="7"/>
  <c r="AF15" i="7"/>
  <c r="AE15" i="7"/>
  <c r="AD15" i="7"/>
  <c r="AC15" i="7"/>
  <c r="AB15" i="7"/>
  <c r="AA15" i="7"/>
  <c r="Z15" i="7"/>
  <c r="Y15" i="7"/>
  <c r="X15" i="7"/>
  <c r="W15" i="7"/>
  <c r="V15" i="7"/>
  <c r="AG14" i="7"/>
  <c r="AF14" i="7"/>
  <c r="AE14" i="7"/>
  <c r="AD14" i="7"/>
  <c r="AC14" i="7"/>
  <c r="AB14" i="7"/>
  <c r="AA14" i="7"/>
  <c r="Z14" i="7"/>
  <c r="Y14" i="7"/>
  <c r="X14" i="7"/>
  <c r="W14" i="7"/>
  <c r="V14" i="7"/>
  <c r="AG13" i="7"/>
  <c r="AF13" i="7"/>
  <c r="AE13" i="7"/>
  <c r="AD13" i="7"/>
  <c r="AC13" i="7"/>
  <c r="AB13" i="7"/>
  <c r="AA13" i="7"/>
  <c r="Z13" i="7"/>
  <c r="Y13" i="7"/>
  <c r="X13" i="7"/>
  <c r="W13" i="7"/>
  <c r="V13" i="7"/>
  <c r="AG12" i="7"/>
  <c r="AF12" i="7"/>
  <c r="AE12" i="7"/>
  <c r="AD12" i="7"/>
  <c r="AC12" i="7"/>
  <c r="AB12" i="7"/>
  <c r="AA12" i="7"/>
  <c r="Z12" i="7"/>
  <c r="Y12" i="7"/>
  <c r="X12" i="7"/>
  <c r="W12" i="7"/>
  <c r="V12" i="7"/>
  <c r="AG11" i="7"/>
  <c r="AF11" i="7"/>
  <c r="AE11" i="7"/>
  <c r="AD11" i="7"/>
  <c r="AC11" i="7"/>
  <c r="AB11" i="7"/>
  <c r="AA11" i="7"/>
  <c r="Z11" i="7"/>
  <c r="Y11" i="7"/>
  <c r="X11" i="7"/>
  <c r="W11" i="7"/>
  <c r="V11" i="7"/>
  <c r="M59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M403" i="6"/>
  <c r="M404" i="6"/>
  <c r="M405" i="6"/>
  <c r="M406" i="6"/>
  <c r="M407" i="6"/>
  <c r="M408" i="6"/>
  <c r="M409" i="6"/>
  <c r="M410" i="6"/>
  <c r="M411" i="6"/>
  <c r="M412" i="6"/>
  <c r="M413" i="6"/>
  <c r="M414" i="6"/>
  <c r="M415" i="6"/>
  <c r="M416" i="6"/>
  <c r="M417" i="6"/>
  <c r="M418" i="6"/>
  <c r="M419" i="6"/>
  <c r="M420" i="6"/>
  <c r="M421" i="6"/>
  <c r="M422" i="6"/>
  <c r="M423" i="6"/>
  <c r="M424" i="6"/>
  <c r="M425" i="6"/>
  <c r="M426" i="6"/>
  <c r="M427" i="6"/>
  <c r="M428" i="6"/>
  <c r="M429" i="6"/>
  <c r="M430" i="6"/>
  <c r="M431" i="6"/>
  <c r="M432" i="6"/>
  <c r="M8" i="6"/>
  <c r="O372" i="7"/>
  <c r="O373" i="7"/>
  <c r="O374" i="7"/>
  <c r="O375" i="7"/>
  <c r="O376" i="7"/>
  <c r="O377" i="7"/>
  <c r="O378" i="7"/>
  <c r="O379" i="7"/>
  <c r="O382" i="7"/>
  <c r="O383" i="7"/>
  <c r="O384" i="7"/>
  <c r="O385" i="7"/>
  <c r="O386" i="7"/>
  <c r="O388" i="7"/>
  <c r="O389" i="7"/>
  <c r="O390" i="7"/>
  <c r="O391" i="7"/>
  <c r="O392" i="7"/>
  <c r="O394" i="7"/>
  <c r="O395" i="7"/>
  <c r="O396" i="7"/>
  <c r="O397" i="7"/>
  <c r="O398" i="7"/>
  <c r="N398" i="7"/>
  <c r="M398" i="7"/>
  <c r="L398" i="7"/>
  <c r="K398" i="7"/>
  <c r="J398" i="7"/>
  <c r="I398" i="7"/>
  <c r="H398" i="7"/>
  <c r="G398" i="7"/>
  <c r="F398" i="7"/>
  <c r="E398" i="7"/>
  <c r="D398" i="7"/>
  <c r="N397" i="7"/>
  <c r="M397" i="7"/>
  <c r="L397" i="7"/>
  <c r="K397" i="7"/>
  <c r="J397" i="7"/>
  <c r="I397" i="7"/>
  <c r="H397" i="7"/>
  <c r="G397" i="7"/>
  <c r="F397" i="7"/>
  <c r="E397" i="7"/>
  <c r="D397" i="7"/>
  <c r="N396" i="7"/>
  <c r="M396" i="7"/>
  <c r="L396" i="7"/>
  <c r="K396" i="7"/>
  <c r="J396" i="7"/>
  <c r="I396" i="7"/>
  <c r="H396" i="7"/>
  <c r="G396" i="7"/>
  <c r="F396" i="7"/>
  <c r="E396" i="7"/>
  <c r="D396" i="7"/>
  <c r="N395" i="7"/>
  <c r="M395" i="7"/>
  <c r="L395" i="7"/>
  <c r="K395" i="7"/>
  <c r="J395" i="7"/>
  <c r="I395" i="7"/>
  <c r="H395" i="7"/>
  <c r="G395" i="7"/>
  <c r="F395" i="7"/>
  <c r="E395" i="7"/>
  <c r="D395" i="7"/>
  <c r="N394" i="7"/>
  <c r="M394" i="7"/>
  <c r="L394" i="7"/>
  <c r="K394" i="7"/>
  <c r="J394" i="7"/>
  <c r="I394" i="7"/>
  <c r="H394" i="7"/>
  <c r="G394" i="7"/>
  <c r="F394" i="7"/>
  <c r="E394" i="7"/>
  <c r="D394" i="7"/>
  <c r="N392" i="7"/>
  <c r="M392" i="7"/>
  <c r="L392" i="7"/>
  <c r="K392" i="7"/>
  <c r="J392" i="7"/>
  <c r="I392" i="7"/>
  <c r="H392" i="7"/>
  <c r="G392" i="7"/>
  <c r="F392" i="7"/>
  <c r="E392" i="7"/>
  <c r="D392" i="7"/>
  <c r="N391" i="7"/>
  <c r="M391" i="7"/>
  <c r="L391" i="7"/>
  <c r="K391" i="7"/>
  <c r="J391" i="7"/>
  <c r="I391" i="7"/>
  <c r="H391" i="7"/>
  <c r="G391" i="7"/>
  <c r="F391" i="7"/>
  <c r="E391" i="7"/>
  <c r="D391" i="7"/>
  <c r="N390" i="7"/>
  <c r="M390" i="7"/>
  <c r="L390" i="7"/>
  <c r="K390" i="7"/>
  <c r="J390" i="7"/>
  <c r="I390" i="7"/>
  <c r="H390" i="7"/>
  <c r="G390" i="7"/>
  <c r="F390" i="7"/>
  <c r="E390" i="7"/>
  <c r="D390" i="7"/>
  <c r="N389" i="7"/>
  <c r="M389" i="7"/>
  <c r="L389" i="7"/>
  <c r="K389" i="7"/>
  <c r="J389" i="7"/>
  <c r="I389" i="7"/>
  <c r="H389" i="7"/>
  <c r="G389" i="7"/>
  <c r="F389" i="7"/>
  <c r="E389" i="7"/>
  <c r="D389" i="7"/>
  <c r="N388" i="7"/>
  <c r="M388" i="7"/>
  <c r="L388" i="7"/>
  <c r="K388" i="7"/>
  <c r="J388" i="7"/>
  <c r="I388" i="7"/>
  <c r="H388" i="7"/>
  <c r="G388" i="7"/>
  <c r="F388" i="7"/>
  <c r="E388" i="7"/>
  <c r="D388" i="7"/>
  <c r="N386" i="7"/>
  <c r="M386" i="7"/>
  <c r="L386" i="7"/>
  <c r="K386" i="7"/>
  <c r="J386" i="7"/>
  <c r="I386" i="7"/>
  <c r="H386" i="7"/>
  <c r="G386" i="7"/>
  <c r="F386" i="7"/>
  <c r="E386" i="7"/>
  <c r="D386" i="7"/>
  <c r="N385" i="7"/>
  <c r="M385" i="7"/>
  <c r="L385" i="7"/>
  <c r="K385" i="7"/>
  <c r="J385" i="7"/>
  <c r="I385" i="7"/>
  <c r="H385" i="7"/>
  <c r="G385" i="7"/>
  <c r="F385" i="7"/>
  <c r="E385" i="7"/>
  <c r="D385" i="7"/>
  <c r="N384" i="7"/>
  <c r="M384" i="7"/>
  <c r="L384" i="7"/>
  <c r="K384" i="7"/>
  <c r="J384" i="7"/>
  <c r="I384" i="7"/>
  <c r="H384" i="7"/>
  <c r="G384" i="7"/>
  <c r="F384" i="7"/>
  <c r="E384" i="7"/>
  <c r="D384" i="7"/>
  <c r="N383" i="7"/>
  <c r="M383" i="7"/>
  <c r="L383" i="7"/>
  <c r="K383" i="7"/>
  <c r="J383" i="7"/>
  <c r="I383" i="7"/>
  <c r="H383" i="7"/>
  <c r="G383" i="7"/>
  <c r="F383" i="7"/>
  <c r="E383" i="7"/>
  <c r="D383" i="7"/>
  <c r="N382" i="7"/>
  <c r="M382" i="7"/>
  <c r="L382" i="7"/>
  <c r="K382" i="7"/>
  <c r="J382" i="7"/>
  <c r="I382" i="7"/>
  <c r="H382" i="7"/>
  <c r="G382" i="7"/>
  <c r="F382" i="7"/>
  <c r="E382" i="7"/>
  <c r="D382" i="7"/>
  <c r="N379" i="7"/>
  <c r="M379" i="7"/>
  <c r="L379" i="7"/>
  <c r="K379" i="7"/>
  <c r="J379" i="7"/>
  <c r="I379" i="7"/>
  <c r="H379" i="7"/>
  <c r="G379" i="7"/>
  <c r="F379" i="7"/>
  <c r="E379" i="7"/>
  <c r="D379" i="7"/>
  <c r="N378" i="7"/>
  <c r="M378" i="7"/>
  <c r="L378" i="7"/>
  <c r="K378" i="7"/>
  <c r="J378" i="7"/>
  <c r="I378" i="7"/>
  <c r="H378" i="7"/>
  <c r="G378" i="7"/>
  <c r="F378" i="7"/>
  <c r="E378" i="7"/>
  <c r="D378" i="7"/>
  <c r="N377" i="7"/>
  <c r="M377" i="7"/>
  <c r="L377" i="7"/>
  <c r="K377" i="7"/>
  <c r="J377" i="7"/>
  <c r="I377" i="7"/>
  <c r="H377" i="7"/>
  <c r="G377" i="7"/>
  <c r="F377" i="7"/>
  <c r="E377" i="7"/>
  <c r="D377" i="7"/>
  <c r="N376" i="7"/>
  <c r="M376" i="7"/>
  <c r="L376" i="7"/>
  <c r="K376" i="7"/>
  <c r="J376" i="7"/>
  <c r="I376" i="7"/>
  <c r="H376" i="7"/>
  <c r="G376" i="7"/>
  <c r="F376" i="7"/>
  <c r="E376" i="7"/>
  <c r="D376" i="7"/>
  <c r="N375" i="7"/>
  <c r="M375" i="7"/>
  <c r="L375" i="7"/>
  <c r="K375" i="7"/>
  <c r="J375" i="7"/>
  <c r="I375" i="7"/>
  <c r="H375" i="7"/>
  <c r="G375" i="7"/>
  <c r="F375" i="7"/>
  <c r="E375" i="7"/>
  <c r="D375" i="7"/>
  <c r="N374" i="7"/>
  <c r="M374" i="7"/>
  <c r="L374" i="7"/>
  <c r="K374" i="7"/>
  <c r="J374" i="7"/>
  <c r="I374" i="7"/>
  <c r="H374" i="7"/>
  <c r="G374" i="7"/>
  <c r="F374" i="7"/>
  <c r="E374" i="7"/>
  <c r="D374" i="7"/>
  <c r="N373" i="7"/>
  <c r="M373" i="7"/>
  <c r="L373" i="7"/>
  <c r="K373" i="7"/>
  <c r="J373" i="7"/>
  <c r="I373" i="7"/>
  <c r="H373" i="7"/>
  <c r="G373" i="7"/>
  <c r="F373" i="7"/>
  <c r="E373" i="7"/>
  <c r="D373" i="7"/>
  <c r="N372" i="7"/>
  <c r="M372" i="7"/>
  <c r="L372" i="7"/>
  <c r="K372" i="7"/>
  <c r="J372" i="7"/>
  <c r="I372" i="7"/>
  <c r="H372" i="7"/>
  <c r="G372" i="7"/>
  <c r="F372" i="7"/>
  <c r="E372" i="7"/>
  <c r="D372" i="7"/>
  <c r="B351" i="7"/>
  <c r="C351" i="7"/>
  <c r="D351" i="7"/>
  <c r="E351" i="7"/>
  <c r="F351" i="7"/>
  <c r="G351" i="7"/>
  <c r="H351" i="7"/>
  <c r="I351" i="7"/>
  <c r="J351" i="7"/>
  <c r="K351" i="7"/>
  <c r="L351" i="7"/>
  <c r="M351" i="7"/>
  <c r="N351" i="7"/>
  <c r="O351" i="7"/>
  <c r="B352" i="7"/>
  <c r="C352" i="7"/>
  <c r="D352" i="7"/>
  <c r="E352" i="7"/>
  <c r="F352" i="7"/>
  <c r="G352" i="7"/>
  <c r="H352" i="7"/>
  <c r="I352" i="7"/>
  <c r="J352" i="7"/>
  <c r="K352" i="7"/>
  <c r="L352" i="7"/>
  <c r="M352" i="7"/>
  <c r="N352" i="7"/>
  <c r="O352" i="7"/>
  <c r="B353" i="7"/>
  <c r="C353" i="7"/>
  <c r="D353" i="7"/>
  <c r="E353" i="7"/>
  <c r="F353" i="7"/>
  <c r="G353" i="7"/>
  <c r="H353" i="7"/>
  <c r="I353" i="7"/>
  <c r="J353" i="7"/>
  <c r="K353" i="7"/>
  <c r="L353" i="7"/>
  <c r="M353" i="7"/>
  <c r="N353" i="7"/>
  <c r="O353" i="7"/>
  <c r="B354" i="7"/>
  <c r="C354" i="7"/>
  <c r="D354" i="7"/>
  <c r="E354" i="7"/>
  <c r="F354" i="7"/>
  <c r="G354" i="7"/>
  <c r="H354" i="7"/>
  <c r="I354" i="7"/>
  <c r="J354" i="7"/>
  <c r="K354" i="7"/>
  <c r="L354" i="7"/>
  <c r="M354" i="7"/>
  <c r="N354" i="7"/>
  <c r="O354" i="7"/>
  <c r="B355" i="7"/>
  <c r="C355" i="7"/>
  <c r="D355" i="7"/>
  <c r="E355" i="7"/>
  <c r="F355" i="7"/>
  <c r="G355" i="7"/>
  <c r="H355" i="7"/>
  <c r="I355" i="7"/>
  <c r="J355" i="7"/>
  <c r="K355" i="7"/>
  <c r="L355" i="7"/>
  <c r="M355" i="7"/>
  <c r="N355" i="7"/>
  <c r="O355" i="7"/>
  <c r="B356" i="7"/>
  <c r="C356" i="7"/>
  <c r="D356" i="7"/>
  <c r="E356" i="7"/>
  <c r="F356" i="7"/>
  <c r="G356" i="7"/>
  <c r="H356" i="7"/>
  <c r="I356" i="7"/>
  <c r="J356" i="7"/>
  <c r="K356" i="7"/>
  <c r="L356" i="7"/>
  <c r="M356" i="7"/>
  <c r="N356" i="7"/>
  <c r="O356" i="7"/>
  <c r="B357" i="7"/>
  <c r="C357" i="7"/>
  <c r="D357" i="7"/>
  <c r="E357" i="7"/>
  <c r="F357" i="7"/>
  <c r="G357" i="7"/>
  <c r="H357" i="7"/>
  <c r="I357" i="7"/>
  <c r="J357" i="7"/>
  <c r="K357" i="7"/>
  <c r="L357" i="7"/>
  <c r="M357" i="7"/>
  <c r="N357" i="7"/>
  <c r="O357" i="7"/>
  <c r="B358" i="7"/>
  <c r="C358" i="7"/>
  <c r="D358" i="7"/>
  <c r="E358" i="7"/>
  <c r="F358" i="7"/>
  <c r="G358" i="7"/>
  <c r="H358" i="7"/>
  <c r="I358" i="7"/>
  <c r="J358" i="7"/>
  <c r="K358" i="7"/>
  <c r="L358" i="7"/>
  <c r="M358" i="7"/>
  <c r="N358" i="7"/>
  <c r="O358" i="7"/>
  <c r="B359" i="7"/>
  <c r="C359" i="7"/>
  <c r="D359" i="7"/>
  <c r="E359" i="7"/>
  <c r="F359" i="7"/>
  <c r="G359" i="7"/>
  <c r="H359" i="7"/>
  <c r="I359" i="7"/>
  <c r="J359" i="7"/>
  <c r="K359" i="7"/>
  <c r="L359" i="7"/>
  <c r="M359" i="7"/>
  <c r="N359" i="7"/>
  <c r="O359" i="7"/>
  <c r="B360" i="7"/>
  <c r="C360" i="7"/>
  <c r="D360" i="7"/>
  <c r="E360" i="7"/>
  <c r="F360" i="7"/>
  <c r="G360" i="7"/>
  <c r="H360" i="7"/>
  <c r="I360" i="7"/>
  <c r="J360" i="7"/>
  <c r="K360" i="7"/>
  <c r="L360" i="7"/>
  <c r="M360" i="7"/>
  <c r="N360" i="7"/>
  <c r="O360" i="7"/>
  <c r="B361" i="7"/>
  <c r="C361" i="7"/>
  <c r="D361" i="7"/>
  <c r="E361" i="7"/>
  <c r="F361" i="7"/>
  <c r="G361" i="7"/>
  <c r="H361" i="7"/>
  <c r="I361" i="7"/>
  <c r="J361" i="7"/>
  <c r="K361" i="7"/>
  <c r="L361" i="7"/>
  <c r="M361" i="7"/>
  <c r="N361" i="7"/>
  <c r="O361" i="7"/>
  <c r="B362" i="7"/>
  <c r="C362" i="7"/>
  <c r="D362" i="7"/>
  <c r="E362" i="7"/>
  <c r="F362" i="7"/>
  <c r="G362" i="7"/>
  <c r="H362" i="7"/>
  <c r="I362" i="7"/>
  <c r="J362" i="7"/>
  <c r="K362" i="7"/>
  <c r="L362" i="7"/>
  <c r="M362" i="7"/>
  <c r="N362" i="7"/>
  <c r="O362" i="7"/>
  <c r="B363" i="7"/>
  <c r="C363" i="7"/>
  <c r="D363" i="7"/>
  <c r="E363" i="7"/>
  <c r="F363" i="7"/>
  <c r="G363" i="7"/>
  <c r="H363" i="7"/>
  <c r="I363" i="7"/>
  <c r="J363" i="7"/>
  <c r="K363" i="7"/>
  <c r="L363" i="7"/>
  <c r="M363" i="7"/>
  <c r="N363" i="7"/>
  <c r="O363" i="7"/>
  <c r="B364" i="7"/>
  <c r="C364" i="7"/>
  <c r="D364" i="7"/>
  <c r="E364" i="7"/>
  <c r="F364" i="7"/>
  <c r="G364" i="7"/>
  <c r="H364" i="7"/>
  <c r="I364" i="7"/>
  <c r="J364" i="7"/>
  <c r="K364" i="7"/>
  <c r="L364" i="7"/>
  <c r="M364" i="7"/>
  <c r="N364" i="7"/>
  <c r="O364" i="7"/>
  <c r="B365" i="7"/>
  <c r="C365" i="7"/>
  <c r="D365" i="7"/>
  <c r="E365" i="7"/>
  <c r="F365" i="7"/>
  <c r="G365" i="7"/>
  <c r="H365" i="7"/>
  <c r="I365" i="7"/>
  <c r="J365" i="7"/>
  <c r="K365" i="7"/>
  <c r="L365" i="7"/>
  <c r="M365" i="7"/>
  <c r="N365" i="7"/>
  <c r="O365" i="7"/>
  <c r="B366" i="7"/>
  <c r="C366" i="7"/>
  <c r="D366" i="7"/>
  <c r="E366" i="7"/>
  <c r="F366" i="7"/>
  <c r="G366" i="7"/>
  <c r="H366" i="7"/>
  <c r="I366" i="7"/>
  <c r="J366" i="7"/>
  <c r="K366" i="7"/>
  <c r="L366" i="7"/>
  <c r="M366" i="7"/>
  <c r="N366" i="7"/>
  <c r="O366" i="7"/>
  <c r="B367" i="7"/>
  <c r="C367" i="7"/>
  <c r="D367" i="7"/>
  <c r="E367" i="7"/>
  <c r="F367" i="7"/>
  <c r="G367" i="7"/>
  <c r="H367" i="7"/>
  <c r="I367" i="7"/>
  <c r="J367" i="7"/>
  <c r="K367" i="7"/>
  <c r="L367" i="7"/>
  <c r="M367" i="7"/>
  <c r="N367" i="7"/>
  <c r="O367" i="7"/>
  <c r="B368" i="7"/>
  <c r="C368" i="7"/>
  <c r="D368" i="7"/>
  <c r="E368" i="7"/>
  <c r="F368" i="7"/>
  <c r="G368" i="7"/>
  <c r="H368" i="7"/>
  <c r="I368" i="7"/>
  <c r="J368" i="7"/>
  <c r="K368" i="7"/>
  <c r="L368" i="7"/>
  <c r="M368" i="7"/>
  <c r="N368" i="7"/>
  <c r="O368" i="7"/>
  <c r="B369" i="7"/>
  <c r="C369" i="7"/>
  <c r="D369" i="7"/>
  <c r="E369" i="7"/>
  <c r="F369" i="7"/>
  <c r="G369" i="7"/>
  <c r="H369" i="7"/>
  <c r="I369" i="7"/>
  <c r="J369" i="7"/>
  <c r="K369" i="7"/>
  <c r="L369" i="7"/>
  <c r="M369" i="7"/>
  <c r="N369" i="7"/>
  <c r="O369" i="7"/>
  <c r="B52" i="7"/>
  <c r="C52" i="7"/>
  <c r="D52" i="7"/>
  <c r="E52" i="7"/>
  <c r="F52" i="7"/>
  <c r="G52" i="7"/>
  <c r="H52" i="7"/>
  <c r="I52" i="7"/>
  <c r="J52" i="7"/>
  <c r="K52" i="7"/>
  <c r="L52" i="7"/>
  <c r="M52" i="7"/>
  <c r="N52" i="7"/>
  <c r="O52" i="7"/>
  <c r="D59" i="7" l="1"/>
  <c r="E59" i="7"/>
  <c r="F59" i="7"/>
  <c r="G59" i="7"/>
  <c r="H59" i="7"/>
  <c r="I59" i="7"/>
  <c r="J59" i="7"/>
  <c r="K59" i="7"/>
  <c r="L59" i="7"/>
  <c r="M59" i="7"/>
  <c r="N59" i="7"/>
  <c r="O59" i="7"/>
  <c r="D60" i="7"/>
  <c r="E60" i="7"/>
  <c r="F60" i="7"/>
  <c r="G60" i="7"/>
  <c r="H60" i="7"/>
  <c r="I60" i="7"/>
  <c r="J60" i="7"/>
  <c r="K60" i="7"/>
  <c r="L60" i="7"/>
  <c r="M60" i="7"/>
  <c r="N60" i="7"/>
  <c r="O60" i="7"/>
  <c r="D61" i="7"/>
  <c r="E61" i="7"/>
  <c r="F61" i="7"/>
  <c r="G61" i="7"/>
  <c r="H61" i="7"/>
  <c r="I61" i="7"/>
  <c r="J61" i="7"/>
  <c r="K61" i="7"/>
  <c r="L61" i="7"/>
  <c r="M61" i="7"/>
  <c r="N61" i="7"/>
  <c r="O61" i="7"/>
  <c r="D62" i="7"/>
  <c r="E62" i="7"/>
  <c r="F62" i="7"/>
  <c r="G62" i="7"/>
  <c r="H62" i="7"/>
  <c r="I62" i="7"/>
  <c r="J62" i="7"/>
  <c r="K62" i="7"/>
  <c r="L62" i="7"/>
  <c r="M62" i="7"/>
  <c r="N62" i="7"/>
  <c r="O62" i="7"/>
  <c r="D63" i="7"/>
  <c r="E63" i="7"/>
  <c r="F63" i="7"/>
  <c r="G63" i="7"/>
  <c r="H63" i="7"/>
  <c r="I63" i="7"/>
  <c r="J63" i="7"/>
  <c r="K63" i="7"/>
  <c r="L63" i="7"/>
  <c r="M63" i="7"/>
  <c r="N63" i="7"/>
  <c r="O63" i="7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E66" i="7"/>
  <c r="F66" i="7"/>
  <c r="G66" i="7"/>
  <c r="H66" i="7"/>
  <c r="I66" i="7"/>
  <c r="J66" i="7"/>
  <c r="K66" i="7"/>
  <c r="L66" i="7"/>
  <c r="M66" i="7"/>
  <c r="N66" i="7"/>
  <c r="O66" i="7"/>
  <c r="D67" i="7"/>
  <c r="E67" i="7"/>
  <c r="F67" i="7"/>
  <c r="G67" i="7"/>
  <c r="H67" i="7"/>
  <c r="I67" i="7"/>
  <c r="J67" i="7"/>
  <c r="K67" i="7"/>
  <c r="L67" i="7"/>
  <c r="M67" i="7"/>
  <c r="N67" i="7"/>
  <c r="O67" i="7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E70" i="7"/>
  <c r="F70" i="7"/>
  <c r="G70" i="7"/>
  <c r="H70" i="7"/>
  <c r="I70" i="7"/>
  <c r="J70" i="7"/>
  <c r="K70" i="7"/>
  <c r="L70" i="7"/>
  <c r="M70" i="7"/>
  <c r="N70" i="7"/>
  <c r="O70" i="7"/>
  <c r="D71" i="7"/>
  <c r="E71" i="7"/>
  <c r="F71" i="7"/>
  <c r="G71" i="7"/>
  <c r="H71" i="7"/>
  <c r="I71" i="7"/>
  <c r="J71" i="7"/>
  <c r="K71" i="7"/>
  <c r="L71" i="7"/>
  <c r="M71" i="7"/>
  <c r="N71" i="7"/>
  <c r="O71" i="7"/>
  <c r="D72" i="7"/>
  <c r="E72" i="7"/>
  <c r="F72" i="7"/>
  <c r="G72" i="7"/>
  <c r="H72" i="7"/>
  <c r="I72" i="7"/>
  <c r="J72" i="7"/>
  <c r="K72" i="7"/>
  <c r="L72" i="7"/>
  <c r="M72" i="7"/>
  <c r="N72" i="7"/>
  <c r="O72" i="7"/>
  <c r="D73" i="7"/>
  <c r="E73" i="7"/>
  <c r="F73" i="7"/>
  <c r="G73" i="7"/>
  <c r="H73" i="7"/>
  <c r="I73" i="7"/>
  <c r="J73" i="7"/>
  <c r="K73" i="7"/>
  <c r="L73" i="7"/>
  <c r="M73" i="7"/>
  <c r="N73" i="7"/>
  <c r="O73" i="7"/>
  <c r="D74" i="7"/>
  <c r="E74" i="7"/>
  <c r="F74" i="7"/>
  <c r="G74" i="7"/>
  <c r="H74" i="7"/>
  <c r="I74" i="7"/>
  <c r="J74" i="7"/>
  <c r="K74" i="7"/>
  <c r="L74" i="7"/>
  <c r="M74" i="7"/>
  <c r="N74" i="7"/>
  <c r="O74" i="7"/>
  <c r="D75" i="7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E77" i="7"/>
  <c r="F77" i="7"/>
  <c r="G77" i="7"/>
  <c r="H77" i="7"/>
  <c r="I77" i="7"/>
  <c r="J77" i="7"/>
  <c r="K77" i="7"/>
  <c r="L77" i="7"/>
  <c r="M77" i="7"/>
  <c r="N77" i="7"/>
  <c r="O77" i="7"/>
  <c r="D78" i="7"/>
  <c r="E78" i="7"/>
  <c r="F78" i="7"/>
  <c r="G78" i="7"/>
  <c r="H78" i="7"/>
  <c r="I78" i="7"/>
  <c r="J78" i="7"/>
  <c r="K78" i="7"/>
  <c r="L78" i="7"/>
  <c r="M78" i="7"/>
  <c r="N78" i="7"/>
  <c r="O78" i="7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E81" i="7"/>
  <c r="F81" i="7"/>
  <c r="G81" i="7"/>
  <c r="H81" i="7"/>
  <c r="I81" i="7"/>
  <c r="J81" i="7"/>
  <c r="K81" i="7"/>
  <c r="L81" i="7"/>
  <c r="M81" i="7"/>
  <c r="N81" i="7"/>
  <c r="O81" i="7"/>
  <c r="D83" i="7"/>
  <c r="E83" i="7"/>
  <c r="F83" i="7"/>
  <c r="G83" i="7"/>
  <c r="H83" i="7"/>
  <c r="I83" i="7"/>
  <c r="J83" i="7"/>
  <c r="K83" i="7"/>
  <c r="L83" i="7"/>
  <c r="M83" i="7"/>
  <c r="N83" i="7"/>
  <c r="O83" i="7"/>
  <c r="D84" i="7"/>
  <c r="E84" i="7"/>
  <c r="F84" i="7"/>
  <c r="G84" i="7"/>
  <c r="H84" i="7"/>
  <c r="I84" i="7"/>
  <c r="J84" i="7"/>
  <c r="K84" i="7"/>
  <c r="L84" i="7"/>
  <c r="M84" i="7"/>
  <c r="N84" i="7"/>
  <c r="O84" i="7"/>
  <c r="D85" i="7"/>
  <c r="E85" i="7"/>
  <c r="F85" i="7"/>
  <c r="G85" i="7"/>
  <c r="H85" i="7"/>
  <c r="I85" i="7"/>
  <c r="J85" i="7"/>
  <c r="K85" i="7"/>
  <c r="L85" i="7"/>
  <c r="M85" i="7"/>
  <c r="N85" i="7"/>
  <c r="O85" i="7"/>
  <c r="D86" i="7"/>
  <c r="E86" i="7"/>
  <c r="F86" i="7"/>
  <c r="G86" i="7"/>
  <c r="H86" i="7"/>
  <c r="I86" i="7"/>
  <c r="J86" i="7"/>
  <c r="K86" i="7"/>
  <c r="L86" i="7"/>
  <c r="M86" i="7"/>
  <c r="N86" i="7"/>
  <c r="O86" i="7"/>
  <c r="D87" i="7"/>
  <c r="E87" i="7"/>
  <c r="F87" i="7"/>
  <c r="G87" i="7"/>
  <c r="H87" i="7"/>
  <c r="I87" i="7"/>
  <c r="J87" i="7"/>
  <c r="K87" i="7"/>
  <c r="L87" i="7"/>
  <c r="M87" i="7"/>
  <c r="N87" i="7"/>
  <c r="O87" i="7"/>
  <c r="D89" i="7"/>
  <c r="E89" i="7"/>
  <c r="F89" i="7"/>
  <c r="G89" i="7"/>
  <c r="H89" i="7"/>
  <c r="I89" i="7"/>
  <c r="J89" i="7"/>
  <c r="K89" i="7"/>
  <c r="L89" i="7"/>
  <c r="M89" i="7"/>
  <c r="N89" i="7"/>
  <c r="O89" i="7"/>
  <c r="D91" i="7"/>
  <c r="E91" i="7"/>
  <c r="F91" i="7"/>
  <c r="G91" i="7"/>
  <c r="H91" i="7"/>
  <c r="I91" i="7"/>
  <c r="J91" i="7"/>
  <c r="K91" i="7"/>
  <c r="L91" i="7"/>
  <c r="M91" i="7"/>
  <c r="N91" i="7"/>
  <c r="O91" i="7"/>
  <c r="D92" i="7"/>
  <c r="E92" i="7"/>
  <c r="F92" i="7"/>
  <c r="G92" i="7"/>
  <c r="H92" i="7"/>
  <c r="I92" i="7"/>
  <c r="J92" i="7"/>
  <c r="K92" i="7"/>
  <c r="L92" i="7"/>
  <c r="M92" i="7"/>
  <c r="N92" i="7"/>
  <c r="O92" i="7"/>
  <c r="D93" i="7"/>
  <c r="E93" i="7"/>
  <c r="F93" i="7"/>
  <c r="G93" i="7"/>
  <c r="H93" i="7"/>
  <c r="I93" i="7"/>
  <c r="J93" i="7"/>
  <c r="K93" i="7"/>
  <c r="L93" i="7"/>
  <c r="M93" i="7"/>
  <c r="N93" i="7"/>
  <c r="O93" i="7"/>
  <c r="D94" i="7"/>
  <c r="E94" i="7"/>
  <c r="F94" i="7"/>
  <c r="G94" i="7"/>
  <c r="H94" i="7"/>
  <c r="I94" i="7"/>
  <c r="J94" i="7"/>
  <c r="K94" i="7"/>
  <c r="L94" i="7"/>
  <c r="M94" i="7"/>
  <c r="N94" i="7"/>
  <c r="O94" i="7"/>
  <c r="D95" i="7"/>
  <c r="E95" i="7"/>
  <c r="F95" i="7"/>
  <c r="G95" i="7"/>
  <c r="H95" i="7"/>
  <c r="I95" i="7"/>
  <c r="J95" i="7"/>
  <c r="K95" i="7"/>
  <c r="L95" i="7"/>
  <c r="M95" i="7"/>
  <c r="N95" i="7"/>
  <c r="O95" i="7"/>
  <c r="D96" i="7"/>
  <c r="E96" i="7"/>
  <c r="F96" i="7"/>
  <c r="G96" i="7"/>
  <c r="H96" i="7"/>
  <c r="I96" i="7"/>
  <c r="J96" i="7"/>
  <c r="K96" i="7"/>
  <c r="L96" i="7"/>
  <c r="M96" i="7"/>
  <c r="N96" i="7"/>
  <c r="O96" i="7"/>
  <c r="D97" i="7"/>
  <c r="E97" i="7"/>
  <c r="F97" i="7"/>
  <c r="G97" i="7"/>
  <c r="H97" i="7"/>
  <c r="I97" i="7"/>
  <c r="J97" i="7"/>
  <c r="K97" i="7"/>
  <c r="L97" i="7"/>
  <c r="M97" i="7"/>
  <c r="N97" i="7"/>
  <c r="O97" i="7"/>
  <c r="D98" i="7"/>
  <c r="E98" i="7"/>
  <c r="F98" i="7"/>
  <c r="G98" i="7"/>
  <c r="H98" i="7"/>
  <c r="I98" i="7"/>
  <c r="J98" i="7"/>
  <c r="K98" i="7"/>
  <c r="L98" i="7"/>
  <c r="M98" i="7"/>
  <c r="N98" i="7"/>
  <c r="O98" i="7"/>
  <c r="D99" i="7"/>
  <c r="E99" i="7"/>
  <c r="F99" i="7"/>
  <c r="G99" i="7"/>
  <c r="H99" i="7"/>
  <c r="I99" i="7"/>
  <c r="J99" i="7"/>
  <c r="K99" i="7"/>
  <c r="L99" i="7"/>
  <c r="M99" i="7"/>
  <c r="N99" i="7"/>
  <c r="O99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D101" i="7"/>
  <c r="E101" i="7"/>
  <c r="F101" i="7"/>
  <c r="G101" i="7"/>
  <c r="H101" i="7"/>
  <c r="I101" i="7"/>
  <c r="J101" i="7"/>
  <c r="K101" i="7"/>
  <c r="L101" i="7"/>
  <c r="M101" i="7"/>
  <c r="N101" i="7"/>
  <c r="O101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D103" i="7"/>
  <c r="E103" i="7"/>
  <c r="F103" i="7"/>
  <c r="G103" i="7"/>
  <c r="H103" i="7"/>
  <c r="I103" i="7"/>
  <c r="J103" i="7"/>
  <c r="K103" i="7"/>
  <c r="L103" i="7"/>
  <c r="M103" i="7"/>
  <c r="N103" i="7"/>
  <c r="O103" i="7"/>
  <c r="D104" i="7"/>
  <c r="E104" i="7"/>
  <c r="F104" i="7"/>
  <c r="G104" i="7"/>
  <c r="H104" i="7"/>
  <c r="I104" i="7"/>
  <c r="J104" i="7"/>
  <c r="K104" i="7"/>
  <c r="L104" i="7"/>
  <c r="M104" i="7"/>
  <c r="N104" i="7"/>
  <c r="O104" i="7"/>
  <c r="D106" i="7"/>
  <c r="E106" i="7"/>
  <c r="F106" i="7"/>
  <c r="G106" i="7"/>
  <c r="H106" i="7"/>
  <c r="I106" i="7"/>
  <c r="J106" i="7"/>
  <c r="K106" i="7"/>
  <c r="L106" i="7"/>
  <c r="M106" i="7"/>
  <c r="N106" i="7"/>
  <c r="O106" i="7"/>
  <c r="D107" i="7"/>
  <c r="E107" i="7"/>
  <c r="F107" i="7"/>
  <c r="G107" i="7"/>
  <c r="H107" i="7"/>
  <c r="I107" i="7"/>
  <c r="J107" i="7"/>
  <c r="K107" i="7"/>
  <c r="L107" i="7"/>
  <c r="M107" i="7"/>
  <c r="N107" i="7"/>
  <c r="O107" i="7"/>
  <c r="D108" i="7"/>
  <c r="E108" i="7"/>
  <c r="F108" i="7"/>
  <c r="G108" i="7"/>
  <c r="H108" i="7"/>
  <c r="I108" i="7"/>
  <c r="J108" i="7"/>
  <c r="K108" i="7"/>
  <c r="L108" i="7"/>
  <c r="M108" i="7"/>
  <c r="N108" i="7"/>
  <c r="O108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D110" i="7"/>
  <c r="E110" i="7"/>
  <c r="F110" i="7"/>
  <c r="G110" i="7"/>
  <c r="H110" i="7"/>
  <c r="I110" i="7"/>
  <c r="J110" i="7"/>
  <c r="K110" i="7"/>
  <c r="L110" i="7"/>
  <c r="M110" i="7"/>
  <c r="N110" i="7"/>
  <c r="O110" i="7"/>
  <c r="D111" i="7"/>
  <c r="E111" i="7"/>
  <c r="F111" i="7"/>
  <c r="G111" i="7"/>
  <c r="H111" i="7"/>
  <c r="I111" i="7"/>
  <c r="J111" i="7"/>
  <c r="K111" i="7"/>
  <c r="L111" i="7"/>
  <c r="M111" i="7"/>
  <c r="N111" i="7"/>
  <c r="O111" i="7"/>
  <c r="D112" i="7"/>
  <c r="E112" i="7"/>
  <c r="F112" i="7"/>
  <c r="G112" i="7"/>
  <c r="H112" i="7"/>
  <c r="I112" i="7"/>
  <c r="J112" i="7"/>
  <c r="K112" i="7"/>
  <c r="L112" i="7"/>
  <c r="M112" i="7"/>
  <c r="N112" i="7"/>
  <c r="O112" i="7"/>
  <c r="D113" i="7"/>
  <c r="E113" i="7"/>
  <c r="F113" i="7"/>
  <c r="G113" i="7"/>
  <c r="H113" i="7"/>
  <c r="I113" i="7"/>
  <c r="J113" i="7"/>
  <c r="K113" i="7"/>
  <c r="L113" i="7"/>
  <c r="M113" i="7"/>
  <c r="N113" i="7"/>
  <c r="O113" i="7"/>
  <c r="D115" i="7"/>
  <c r="E115" i="7"/>
  <c r="F115" i="7"/>
  <c r="G115" i="7"/>
  <c r="H115" i="7"/>
  <c r="I115" i="7"/>
  <c r="J115" i="7"/>
  <c r="K115" i="7"/>
  <c r="L115" i="7"/>
  <c r="M115" i="7"/>
  <c r="N115" i="7"/>
  <c r="O115" i="7"/>
  <c r="D116" i="7"/>
  <c r="E116" i="7"/>
  <c r="F116" i="7"/>
  <c r="G116" i="7"/>
  <c r="H116" i="7"/>
  <c r="I116" i="7"/>
  <c r="J116" i="7"/>
  <c r="K116" i="7"/>
  <c r="L116" i="7"/>
  <c r="M116" i="7"/>
  <c r="N116" i="7"/>
  <c r="O116" i="7"/>
  <c r="D117" i="7"/>
  <c r="E117" i="7"/>
  <c r="F117" i="7"/>
  <c r="G117" i="7"/>
  <c r="H117" i="7"/>
  <c r="I117" i="7"/>
  <c r="J117" i="7"/>
  <c r="K117" i="7"/>
  <c r="L117" i="7"/>
  <c r="M117" i="7"/>
  <c r="N117" i="7"/>
  <c r="O117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D119" i="7"/>
  <c r="E119" i="7"/>
  <c r="F119" i="7"/>
  <c r="G119" i="7"/>
  <c r="H119" i="7"/>
  <c r="I119" i="7"/>
  <c r="J119" i="7"/>
  <c r="K119" i="7"/>
  <c r="L119" i="7"/>
  <c r="M119" i="7"/>
  <c r="N119" i="7"/>
  <c r="O119" i="7"/>
  <c r="D120" i="7"/>
  <c r="E120" i="7"/>
  <c r="F120" i="7"/>
  <c r="G120" i="7"/>
  <c r="H120" i="7"/>
  <c r="I120" i="7"/>
  <c r="J120" i="7"/>
  <c r="K120" i="7"/>
  <c r="L120" i="7"/>
  <c r="M120" i="7"/>
  <c r="N120" i="7"/>
  <c r="O120" i="7"/>
  <c r="D121" i="7"/>
  <c r="E121" i="7"/>
  <c r="F121" i="7"/>
  <c r="G121" i="7"/>
  <c r="H121" i="7"/>
  <c r="I121" i="7"/>
  <c r="J121" i="7"/>
  <c r="K121" i="7"/>
  <c r="L121" i="7"/>
  <c r="M121" i="7"/>
  <c r="N121" i="7"/>
  <c r="O121" i="7"/>
  <c r="D122" i="7"/>
  <c r="E122" i="7"/>
  <c r="F122" i="7"/>
  <c r="G122" i="7"/>
  <c r="H122" i="7"/>
  <c r="I122" i="7"/>
  <c r="J122" i="7"/>
  <c r="K122" i="7"/>
  <c r="L122" i="7"/>
  <c r="M122" i="7"/>
  <c r="N122" i="7"/>
  <c r="O122" i="7"/>
  <c r="D123" i="7"/>
  <c r="E123" i="7"/>
  <c r="F123" i="7"/>
  <c r="G123" i="7"/>
  <c r="H123" i="7"/>
  <c r="I123" i="7"/>
  <c r="J123" i="7"/>
  <c r="K123" i="7"/>
  <c r="L123" i="7"/>
  <c r="M123" i="7"/>
  <c r="N123" i="7"/>
  <c r="O123" i="7"/>
  <c r="D125" i="7"/>
  <c r="E125" i="7"/>
  <c r="F125" i="7"/>
  <c r="G125" i="7"/>
  <c r="H125" i="7"/>
  <c r="I125" i="7"/>
  <c r="J125" i="7"/>
  <c r="K125" i="7"/>
  <c r="L125" i="7"/>
  <c r="M125" i="7"/>
  <c r="N125" i="7"/>
  <c r="O125" i="7"/>
  <c r="D126" i="7"/>
  <c r="E126" i="7"/>
  <c r="F126" i="7"/>
  <c r="G126" i="7"/>
  <c r="H126" i="7"/>
  <c r="I126" i="7"/>
  <c r="J126" i="7"/>
  <c r="K126" i="7"/>
  <c r="L126" i="7"/>
  <c r="M126" i="7"/>
  <c r="N126" i="7"/>
  <c r="O126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D128" i="7"/>
  <c r="E128" i="7"/>
  <c r="F128" i="7"/>
  <c r="G128" i="7"/>
  <c r="H128" i="7"/>
  <c r="I128" i="7"/>
  <c r="J128" i="7"/>
  <c r="K128" i="7"/>
  <c r="L128" i="7"/>
  <c r="M128" i="7"/>
  <c r="N128" i="7"/>
  <c r="O128" i="7"/>
  <c r="D129" i="7"/>
  <c r="E129" i="7"/>
  <c r="F129" i="7"/>
  <c r="G129" i="7"/>
  <c r="H129" i="7"/>
  <c r="I129" i="7"/>
  <c r="J129" i="7"/>
  <c r="K129" i="7"/>
  <c r="L129" i="7"/>
  <c r="M129" i="7"/>
  <c r="N129" i="7"/>
  <c r="O129" i="7"/>
  <c r="D130" i="7"/>
  <c r="E130" i="7"/>
  <c r="F130" i="7"/>
  <c r="G130" i="7"/>
  <c r="H130" i="7"/>
  <c r="I130" i="7"/>
  <c r="J130" i="7"/>
  <c r="K130" i="7"/>
  <c r="L130" i="7"/>
  <c r="M130" i="7"/>
  <c r="N130" i="7"/>
  <c r="O130" i="7"/>
  <c r="D131" i="7"/>
  <c r="E131" i="7"/>
  <c r="F131" i="7"/>
  <c r="G131" i="7"/>
  <c r="H131" i="7"/>
  <c r="I131" i="7"/>
  <c r="J131" i="7"/>
  <c r="K131" i="7"/>
  <c r="L131" i="7"/>
  <c r="M131" i="7"/>
  <c r="N131" i="7"/>
  <c r="O131" i="7"/>
  <c r="D132" i="7"/>
  <c r="E132" i="7"/>
  <c r="F132" i="7"/>
  <c r="G132" i="7"/>
  <c r="H132" i="7"/>
  <c r="I132" i="7"/>
  <c r="J132" i="7"/>
  <c r="K132" i="7"/>
  <c r="L132" i="7"/>
  <c r="M132" i="7"/>
  <c r="N132" i="7"/>
  <c r="O132" i="7"/>
  <c r="D133" i="7"/>
  <c r="E133" i="7"/>
  <c r="F133" i="7"/>
  <c r="G133" i="7"/>
  <c r="H133" i="7"/>
  <c r="I133" i="7"/>
  <c r="J133" i="7"/>
  <c r="K133" i="7"/>
  <c r="L133" i="7"/>
  <c r="M133" i="7"/>
  <c r="N133" i="7"/>
  <c r="O133" i="7"/>
  <c r="D135" i="7"/>
  <c r="E135" i="7"/>
  <c r="F135" i="7"/>
  <c r="G135" i="7"/>
  <c r="H135" i="7"/>
  <c r="I135" i="7"/>
  <c r="J135" i="7"/>
  <c r="K135" i="7"/>
  <c r="L135" i="7"/>
  <c r="M135" i="7"/>
  <c r="N135" i="7"/>
  <c r="O135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D137" i="7"/>
  <c r="E137" i="7"/>
  <c r="F137" i="7"/>
  <c r="G137" i="7"/>
  <c r="H137" i="7"/>
  <c r="I137" i="7"/>
  <c r="J137" i="7"/>
  <c r="K137" i="7"/>
  <c r="L137" i="7"/>
  <c r="M137" i="7"/>
  <c r="N137" i="7"/>
  <c r="O137" i="7"/>
  <c r="D138" i="7"/>
  <c r="E138" i="7"/>
  <c r="F138" i="7"/>
  <c r="G138" i="7"/>
  <c r="H138" i="7"/>
  <c r="I138" i="7"/>
  <c r="J138" i="7"/>
  <c r="K138" i="7"/>
  <c r="L138" i="7"/>
  <c r="M138" i="7"/>
  <c r="N138" i="7"/>
  <c r="O138" i="7"/>
  <c r="D139" i="7"/>
  <c r="E139" i="7"/>
  <c r="F139" i="7"/>
  <c r="G139" i="7"/>
  <c r="H139" i="7"/>
  <c r="I139" i="7"/>
  <c r="J139" i="7"/>
  <c r="K139" i="7"/>
  <c r="L139" i="7"/>
  <c r="M139" i="7"/>
  <c r="N139" i="7"/>
  <c r="O139" i="7"/>
  <c r="D140" i="7"/>
  <c r="E140" i="7"/>
  <c r="F140" i="7"/>
  <c r="G140" i="7"/>
  <c r="H140" i="7"/>
  <c r="I140" i="7"/>
  <c r="J140" i="7"/>
  <c r="K140" i="7"/>
  <c r="L140" i="7"/>
  <c r="M140" i="7"/>
  <c r="N140" i="7"/>
  <c r="O140" i="7"/>
  <c r="D141" i="7"/>
  <c r="E141" i="7"/>
  <c r="F141" i="7"/>
  <c r="G141" i="7"/>
  <c r="H141" i="7"/>
  <c r="I141" i="7"/>
  <c r="J141" i="7"/>
  <c r="K141" i="7"/>
  <c r="L141" i="7"/>
  <c r="M141" i="7"/>
  <c r="N141" i="7"/>
  <c r="O141" i="7"/>
  <c r="D142" i="7"/>
  <c r="E142" i="7"/>
  <c r="F142" i="7"/>
  <c r="G142" i="7"/>
  <c r="H142" i="7"/>
  <c r="I142" i="7"/>
  <c r="J142" i="7"/>
  <c r="K142" i="7"/>
  <c r="L142" i="7"/>
  <c r="M142" i="7"/>
  <c r="N142" i="7"/>
  <c r="O142" i="7"/>
  <c r="D143" i="7"/>
  <c r="E143" i="7"/>
  <c r="F143" i="7"/>
  <c r="G143" i="7"/>
  <c r="H143" i="7"/>
  <c r="I143" i="7"/>
  <c r="J143" i="7"/>
  <c r="K143" i="7"/>
  <c r="L143" i="7"/>
  <c r="M143" i="7"/>
  <c r="N143" i="7"/>
  <c r="O143" i="7"/>
  <c r="D144" i="7"/>
  <c r="E144" i="7"/>
  <c r="F144" i="7"/>
  <c r="G144" i="7"/>
  <c r="H144" i="7"/>
  <c r="I144" i="7"/>
  <c r="J144" i="7"/>
  <c r="K144" i="7"/>
  <c r="L144" i="7"/>
  <c r="M144" i="7"/>
  <c r="N144" i="7"/>
  <c r="O144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D147" i="7"/>
  <c r="E147" i="7"/>
  <c r="F147" i="7"/>
  <c r="G147" i="7"/>
  <c r="H147" i="7"/>
  <c r="I147" i="7"/>
  <c r="J147" i="7"/>
  <c r="K147" i="7"/>
  <c r="L147" i="7"/>
  <c r="M147" i="7"/>
  <c r="N147" i="7"/>
  <c r="O147" i="7"/>
  <c r="D148" i="7"/>
  <c r="E148" i="7"/>
  <c r="F148" i="7"/>
  <c r="G148" i="7"/>
  <c r="H148" i="7"/>
  <c r="I148" i="7"/>
  <c r="J148" i="7"/>
  <c r="K148" i="7"/>
  <c r="L148" i="7"/>
  <c r="M148" i="7"/>
  <c r="N148" i="7"/>
  <c r="O148" i="7"/>
  <c r="D149" i="7"/>
  <c r="E149" i="7"/>
  <c r="F149" i="7"/>
  <c r="G149" i="7"/>
  <c r="H149" i="7"/>
  <c r="I149" i="7"/>
  <c r="J149" i="7"/>
  <c r="K149" i="7"/>
  <c r="L149" i="7"/>
  <c r="M149" i="7"/>
  <c r="N149" i="7"/>
  <c r="O149" i="7"/>
  <c r="D150" i="7"/>
  <c r="E150" i="7"/>
  <c r="F150" i="7"/>
  <c r="G150" i="7"/>
  <c r="H150" i="7"/>
  <c r="I150" i="7"/>
  <c r="J150" i="7"/>
  <c r="K150" i="7"/>
  <c r="L150" i="7"/>
  <c r="M150" i="7"/>
  <c r="N150" i="7"/>
  <c r="O150" i="7"/>
  <c r="D151" i="7"/>
  <c r="E151" i="7"/>
  <c r="F151" i="7"/>
  <c r="G151" i="7"/>
  <c r="H151" i="7"/>
  <c r="I151" i="7"/>
  <c r="J151" i="7"/>
  <c r="K151" i="7"/>
  <c r="L151" i="7"/>
  <c r="M151" i="7"/>
  <c r="N151" i="7"/>
  <c r="O151" i="7"/>
  <c r="D152" i="7"/>
  <c r="E152" i="7"/>
  <c r="F152" i="7"/>
  <c r="G152" i="7"/>
  <c r="H152" i="7"/>
  <c r="I152" i="7"/>
  <c r="J152" i="7"/>
  <c r="K152" i="7"/>
  <c r="L152" i="7"/>
  <c r="M152" i="7"/>
  <c r="N152" i="7"/>
  <c r="O152" i="7"/>
  <c r="D153" i="7"/>
  <c r="E153" i="7"/>
  <c r="F153" i="7"/>
  <c r="G153" i="7"/>
  <c r="H153" i="7"/>
  <c r="I153" i="7"/>
  <c r="J153" i="7"/>
  <c r="K153" i="7"/>
  <c r="L153" i="7"/>
  <c r="M153" i="7"/>
  <c r="N153" i="7"/>
  <c r="O153" i="7"/>
  <c r="D154" i="7"/>
  <c r="E154" i="7"/>
  <c r="F154" i="7"/>
  <c r="G154" i="7"/>
  <c r="H154" i="7"/>
  <c r="I154" i="7"/>
  <c r="J154" i="7"/>
  <c r="K154" i="7"/>
  <c r="L154" i="7"/>
  <c r="M154" i="7"/>
  <c r="N154" i="7"/>
  <c r="O154" i="7"/>
  <c r="D155" i="7"/>
  <c r="E155" i="7"/>
  <c r="F155" i="7"/>
  <c r="G155" i="7"/>
  <c r="H155" i="7"/>
  <c r="I155" i="7"/>
  <c r="J155" i="7"/>
  <c r="K155" i="7"/>
  <c r="L155" i="7"/>
  <c r="M155" i="7"/>
  <c r="N155" i="7"/>
  <c r="O155" i="7"/>
  <c r="D156" i="7"/>
  <c r="E156" i="7"/>
  <c r="F156" i="7"/>
  <c r="G156" i="7"/>
  <c r="H156" i="7"/>
  <c r="I156" i="7"/>
  <c r="J156" i="7"/>
  <c r="K156" i="7"/>
  <c r="L156" i="7"/>
  <c r="M156" i="7"/>
  <c r="N156" i="7"/>
  <c r="O156" i="7"/>
  <c r="D157" i="7"/>
  <c r="E157" i="7"/>
  <c r="F157" i="7"/>
  <c r="G157" i="7"/>
  <c r="H157" i="7"/>
  <c r="I157" i="7"/>
  <c r="J157" i="7"/>
  <c r="K157" i="7"/>
  <c r="L157" i="7"/>
  <c r="M157" i="7"/>
  <c r="N157" i="7"/>
  <c r="O157" i="7"/>
  <c r="D158" i="7"/>
  <c r="E158" i="7"/>
  <c r="F158" i="7"/>
  <c r="G158" i="7"/>
  <c r="H158" i="7"/>
  <c r="I158" i="7"/>
  <c r="J158" i="7"/>
  <c r="K158" i="7"/>
  <c r="L158" i="7"/>
  <c r="M158" i="7"/>
  <c r="N158" i="7"/>
  <c r="O158" i="7"/>
  <c r="D159" i="7"/>
  <c r="E159" i="7"/>
  <c r="F159" i="7"/>
  <c r="G159" i="7"/>
  <c r="H159" i="7"/>
  <c r="I159" i="7"/>
  <c r="J159" i="7"/>
  <c r="K159" i="7"/>
  <c r="L159" i="7"/>
  <c r="M159" i="7"/>
  <c r="N159" i="7"/>
  <c r="O159" i="7"/>
  <c r="D161" i="7"/>
  <c r="E161" i="7"/>
  <c r="F161" i="7"/>
  <c r="G161" i="7"/>
  <c r="H161" i="7"/>
  <c r="I161" i="7"/>
  <c r="J161" i="7"/>
  <c r="K161" i="7"/>
  <c r="L161" i="7"/>
  <c r="M161" i="7"/>
  <c r="N161" i="7"/>
  <c r="O161" i="7"/>
  <c r="D162" i="7"/>
  <c r="E162" i="7"/>
  <c r="F162" i="7"/>
  <c r="G162" i="7"/>
  <c r="H162" i="7"/>
  <c r="I162" i="7"/>
  <c r="J162" i="7"/>
  <c r="K162" i="7"/>
  <c r="L162" i="7"/>
  <c r="M162" i="7"/>
  <c r="N162" i="7"/>
  <c r="O162" i="7"/>
  <c r="D163" i="7"/>
  <c r="E163" i="7"/>
  <c r="F163" i="7"/>
  <c r="G163" i="7"/>
  <c r="H163" i="7"/>
  <c r="I163" i="7"/>
  <c r="J163" i="7"/>
  <c r="K163" i="7"/>
  <c r="L163" i="7"/>
  <c r="M163" i="7"/>
  <c r="N163" i="7"/>
  <c r="O163" i="7"/>
  <c r="D164" i="7"/>
  <c r="E164" i="7"/>
  <c r="F164" i="7"/>
  <c r="G164" i="7"/>
  <c r="H164" i="7"/>
  <c r="I164" i="7"/>
  <c r="J164" i="7"/>
  <c r="K164" i="7"/>
  <c r="L164" i="7"/>
  <c r="M164" i="7"/>
  <c r="N164" i="7"/>
  <c r="O164" i="7"/>
  <c r="D165" i="7"/>
  <c r="E165" i="7"/>
  <c r="F165" i="7"/>
  <c r="G165" i="7"/>
  <c r="H165" i="7"/>
  <c r="I165" i="7"/>
  <c r="J165" i="7"/>
  <c r="K165" i="7"/>
  <c r="L165" i="7"/>
  <c r="M165" i="7"/>
  <c r="N165" i="7"/>
  <c r="O165" i="7"/>
  <c r="D166" i="7"/>
  <c r="E166" i="7"/>
  <c r="F166" i="7"/>
  <c r="G166" i="7"/>
  <c r="H166" i="7"/>
  <c r="I166" i="7"/>
  <c r="J166" i="7"/>
  <c r="K166" i="7"/>
  <c r="L166" i="7"/>
  <c r="M166" i="7"/>
  <c r="N166" i="7"/>
  <c r="O166" i="7"/>
  <c r="D167" i="7"/>
  <c r="E167" i="7"/>
  <c r="F167" i="7"/>
  <c r="G167" i="7"/>
  <c r="H167" i="7"/>
  <c r="I167" i="7"/>
  <c r="J167" i="7"/>
  <c r="K167" i="7"/>
  <c r="L167" i="7"/>
  <c r="M167" i="7"/>
  <c r="N167" i="7"/>
  <c r="O167" i="7"/>
  <c r="D169" i="7"/>
  <c r="E169" i="7"/>
  <c r="F169" i="7"/>
  <c r="G169" i="7"/>
  <c r="H169" i="7"/>
  <c r="I169" i="7"/>
  <c r="J169" i="7"/>
  <c r="K169" i="7"/>
  <c r="L169" i="7"/>
  <c r="M169" i="7"/>
  <c r="N169" i="7"/>
  <c r="O169" i="7"/>
  <c r="D170" i="7"/>
  <c r="E170" i="7"/>
  <c r="F170" i="7"/>
  <c r="G170" i="7"/>
  <c r="H170" i="7"/>
  <c r="I170" i="7"/>
  <c r="J170" i="7"/>
  <c r="K170" i="7"/>
  <c r="L170" i="7"/>
  <c r="M170" i="7"/>
  <c r="N170" i="7"/>
  <c r="O170" i="7"/>
  <c r="D171" i="7"/>
  <c r="E171" i="7"/>
  <c r="F171" i="7"/>
  <c r="G171" i="7"/>
  <c r="H171" i="7"/>
  <c r="I171" i="7"/>
  <c r="J171" i="7"/>
  <c r="K171" i="7"/>
  <c r="L171" i="7"/>
  <c r="M171" i="7"/>
  <c r="N171" i="7"/>
  <c r="O171" i="7"/>
  <c r="D173" i="7"/>
  <c r="E173" i="7"/>
  <c r="F173" i="7"/>
  <c r="G173" i="7"/>
  <c r="H173" i="7"/>
  <c r="I173" i="7"/>
  <c r="J173" i="7"/>
  <c r="K173" i="7"/>
  <c r="L173" i="7"/>
  <c r="M173" i="7"/>
  <c r="N173" i="7"/>
  <c r="O173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D175" i="7"/>
  <c r="E175" i="7"/>
  <c r="F175" i="7"/>
  <c r="G175" i="7"/>
  <c r="H175" i="7"/>
  <c r="I175" i="7"/>
  <c r="J175" i="7"/>
  <c r="K175" i="7"/>
  <c r="L175" i="7"/>
  <c r="M175" i="7"/>
  <c r="N175" i="7"/>
  <c r="O175" i="7"/>
  <c r="D176" i="7"/>
  <c r="E176" i="7"/>
  <c r="F176" i="7"/>
  <c r="G176" i="7"/>
  <c r="H176" i="7"/>
  <c r="I176" i="7"/>
  <c r="J176" i="7"/>
  <c r="K176" i="7"/>
  <c r="L176" i="7"/>
  <c r="M176" i="7"/>
  <c r="N176" i="7"/>
  <c r="O176" i="7"/>
  <c r="D178" i="7"/>
  <c r="E178" i="7"/>
  <c r="F178" i="7"/>
  <c r="G178" i="7"/>
  <c r="H178" i="7"/>
  <c r="I178" i="7"/>
  <c r="J178" i="7"/>
  <c r="K178" i="7"/>
  <c r="L178" i="7"/>
  <c r="M178" i="7"/>
  <c r="N178" i="7"/>
  <c r="O178" i="7"/>
  <c r="D179" i="7"/>
  <c r="E179" i="7"/>
  <c r="F179" i="7"/>
  <c r="G179" i="7"/>
  <c r="H179" i="7"/>
  <c r="I179" i="7"/>
  <c r="J179" i="7"/>
  <c r="K179" i="7"/>
  <c r="L179" i="7"/>
  <c r="M179" i="7"/>
  <c r="N179" i="7"/>
  <c r="O179" i="7"/>
  <c r="D180" i="7"/>
  <c r="E180" i="7"/>
  <c r="F180" i="7"/>
  <c r="G180" i="7"/>
  <c r="H180" i="7"/>
  <c r="I180" i="7"/>
  <c r="J180" i="7"/>
  <c r="K180" i="7"/>
  <c r="L180" i="7"/>
  <c r="M180" i="7"/>
  <c r="N180" i="7"/>
  <c r="O180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D182" i="7"/>
  <c r="E182" i="7"/>
  <c r="F182" i="7"/>
  <c r="G182" i="7"/>
  <c r="H182" i="7"/>
  <c r="I182" i="7"/>
  <c r="J182" i="7"/>
  <c r="K182" i="7"/>
  <c r="L182" i="7"/>
  <c r="M182" i="7"/>
  <c r="N182" i="7"/>
  <c r="O182" i="7"/>
  <c r="D183" i="7"/>
  <c r="E183" i="7"/>
  <c r="F183" i="7"/>
  <c r="G183" i="7"/>
  <c r="H183" i="7"/>
  <c r="I183" i="7"/>
  <c r="J183" i="7"/>
  <c r="K183" i="7"/>
  <c r="L183" i="7"/>
  <c r="M183" i="7"/>
  <c r="N183" i="7"/>
  <c r="O183" i="7"/>
  <c r="D184" i="7"/>
  <c r="E184" i="7"/>
  <c r="F184" i="7"/>
  <c r="G184" i="7"/>
  <c r="H184" i="7"/>
  <c r="I184" i="7"/>
  <c r="J184" i="7"/>
  <c r="K184" i="7"/>
  <c r="L184" i="7"/>
  <c r="M184" i="7"/>
  <c r="N184" i="7"/>
  <c r="O184" i="7"/>
  <c r="D185" i="7"/>
  <c r="E185" i="7"/>
  <c r="F185" i="7"/>
  <c r="G185" i="7"/>
  <c r="H185" i="7"/>
  <c r="I185" i="7"/>
  <c r="J185" i="7"/>
  <c r="K185" i="7"/>
  <c r="L185" i="7"/>
  <c r="M185" i="7"/>
  <c r="N185" i="7"/>
  <c r="O185" i="7"/>
  <c r="D186" i="7"/>
  <c r="E186" i="7"/>
  <c r="F186" i="7"/>
  <c r="G186" i="7"/>
  <c r="H186" i="7"/>
  <c r="I186" i="7"/>
  <c r="J186" i="7"/>
  <c r="K186" i="7"/>
  <c r="L186" i="7"/>
  <c r="M186" i="7"/>
  <c r="N186" i="7"/>
  <c r="O186" i="7"/>
  <c r="D187" i="7"/>
  <c r="E187" i="7"/>
  <c r="F187" i="7"/>
  <c r="G187" i="7"/>
  <c r="H187" i="7"/>
  <c r="I187" i="7"/>
  <c r="J187" i="7"/>
  <c r="K187" i="7"/>
  <c r="L187" i="7"/>
  <c r="M187" i="7"/>
  <c r="N187" i="7"/>
  <c r="O187" i="7"/>
  <c r="D188" i="7"/>
  <c r="E188" i="7"/>
  <c r="F188" i="7"/>
  <c r="G188" i="7"/>
  <c r="H188" i="7"/>
  <c r="I188" i="7"/>
  <c r="J188" i="7"/>
  <c r="K188" i="7"/>
  <c r="L188" i="7"/>
  <c r="M188" i="7"/>
  <c r="N188" i="7"/>
  <c r="O188" i="7"/>
  <c r="D189" i="7"/>
  <c r="E189" i="7"/>
  <c r="F189" i="7"/>
  <c r="G189" i="7"/>
  <c r="H189" i="7"/>
  <c r="I189" i="7"/>
  <c r="J189" i="7"/>
  <c r="K189" i="7"/>
  <c r="L189" i="7"/>
  <c r="M189" i="7"/>
  <c r="N189" i="7"/>
  <c r="O189" i="7"/>
  <c r="D190" i="7"/>
  <c r="E190" i="7"/>
  <c r="F190" i="7"/>
  <c r="G190" i="7"/>
  <c r="H190" i="7"/>
  <c r="I190" i="7"/>
  <c r="J190" i="7"/>
  <c r="K190" i="7"/>
  <c r="L190" i="7"/>
  <c r="M190" i="7"/>
  <c r="N190" i="7"/>
  <c r="O190" i="7"/>
  <c r="D191" i="7"/>
  <c r="E191" i="7"/>
  <c r="F191" i="7"/>
  <c r="G191" i="7"/>
  <c r="H191" i="7"/>
  <c r="I191" i="7"/>
  <c r="J191" i="7"/>
  <c r="K191" i="7"/>
  <c r="L191" i="7"/>
  <c r="M191" i="7"/>
  <c r="N191" i="7"/>
  <c r="O191" i="7"/>
  <c r="D192" i="7"/>
  <c r="E192" i="7"/>
  <c r="F192" i="7"/>
  <c r="G192" i="7"/>
  <c r="H192" i="7"/>
  <c r="I192" i="7"/>
  <c r="J192" i="7"/>
  <c r="K192" i="7"/>
  <c r="L192" i="7"/>
  <c r="M192" i="7"/>
  <c r="N192" i="7"/>
  <c r="O192" i="7"/>
  <c r="D193" i="7"/>
  <c r="E193" i="7"/>
  <c r="F193" i="7"/>
  <c r="G193" i="7"/>
  <c r="H193" i="7"/>
  <c r="I193" i="7"/>
  <c r="J193" i="7"/>
  <c r="K193" i="7"/>
  <c r="L193" i="7"/>
  <c r="M193" i="7"/>
  <c r="N193" i="7"/>
  <c r="O193" i="7"/>
  <c r="D194" i="7"/>
  <c r="E194" i="7"/>
  <c r="F194" i="7"/>
  <c r="G194" i="7"/>
  <c r="H194" i="7"/>
  <c r="I194" i="7"/>
  <c r="J194" i="7"/>
  <c r="K194" i="7"/>
  <c r="L194" i="7"/>
  <c r="M194" i="7"/>
  <c r="N194" i="7"/>
  <c r="O194" i="7"/>
  <c r="D195" i="7"/>
  <c r="E195" i="7"/>
  <c r="F195" i="7"/>
  <c r="G195" i="7"/>
  <c r="H195" i="7"/>
  <c r="I195" i="7"/>
  <c r="J195" i="7"/>
  <c r="K195" i="7"/>
  <c r="L195" i="7"/>
  <c r="M195" i="7"/>
  <c r="N195" i="7"/>
  <c r="O195" i="7"/>
  <c r="D196" i="7"/>
  <c r="E196" i="7"/>
  <c r="F196" i="7"/>
  <c r="G196" i="7"/>
  <c r="H196" i="7"/>
  <c r="I196" i="7"/>
  <c r="J196" i="7"/>
  <c r="K196" i="7"/>
  <c r="L196" i="7"/>
  <c r="M196" i="7"/>
  <c r="N196" i="7"/>
  <c r="O196" i="7"/>
  <c r="D197" i="7"/>
  <c r="E197" i="7"/>
  <c r="F197" i="7"/>
  <c r="G197" i="7"/>
  <c r="H197" i="7"/>
  <c r="I197" i="7"/>
  <c r="J197" i="7"/>
  <c r="K197" i="7"/>
  <c r="L197" i="7"/>
  <c r="M197" i="7"/>
  <c r="N197" i="7"/>
  <c r="O197" i="7"/>
  <c r="D198" i="7"/>
  <c r="E198" i="7"/>
  <c r="F198" i="7"/>
  <c r="G198" i="7"/>
  <c r="H198" i="7"/>
  <c r="I198" i="7"/>
  <c r="J198" i="7"/>
  <c r="K198" i="7"/>
  <c r="L198" i="7"/>
  <c r="M198" i="7"/>
  <c r="N198" i="7"/>
  <c r="O198" i="7"/>
  <c r="D199" i="7"/>
  <c r="E199" i="7"/>
  <c r="F199" i="7"/>
  <c r="G199" i="7"/>
  <c r="H199" i="7"/>
  <c r="I199" i="7"/>
  <c r="J199" i="7"/>
  <c r="K199" i="7"/>
  <c r="L199" i="7"/>
  <c r="M199" i="7"/>
  <c r="N199" i="7"/>
  <c r="O199" i="7"/>
  <c r="D201" i="7"/>
  <c r="E201" i="7"/>
  <c r="F201" i="7"/>
  <c r="G201" i="7"/>
  <c r="H201" i="7"/>
  <c r="I201" i="7"/>
  <c r="J201" i="7"/>
  <c r="K201" i="7"/>
  <c r="L201" i="7"/>
  <c r="M201" i="7"/>
  <c r="N201" i="7"/>
  <c r="O201" i="7"/>
  <c r="D202" i="7"/>
  <c r="E202" i="7"/>
  <c r="F202" i="7"/>
  <c r="G202" i="7"/>
  <c r="H202" i="7"/>
  <c r="I202" i="7"/>
  <c r="J202" i="7"/>
  <c r="K202" i="7"/>
  <c r="L202" i="7"/>
  <c r="M202" i="7"/>
  <c r="N202" i="7"/>
  <c r="O202" i="7"/>
  <c r="D203" i="7"/>
  <c r="E203" i="7"/>
  <c r="F203" i="7"/>
  <c r="G203" i="7"/>
  <c r="H203" i="7"/>
  <c r="I203" i="7"/>
  <c r="J203" i="7"/>
  <c r="K203" i="7"/>
  <c r="L203" i="7"/>
  <c r="M203" i="7"/>
  <c r="N203" i="7"/>
  <c r="O203" i="7"/>
  <c r="D204" i="7"/>
  <c r="E204" i="7"/>
  <c r="F204" i="7"/>
  <c r="G204" i="7"/>
  <c r="H204" i="7"/>
  <c r="I204" i="7"/>
  <c r="J204" i="7"/>
  <c r="K204" i="7"/>
  <c r="L204" i="7"/>
  <c r="M204" i="7"/>
  <c r="N204" i="7"/>
  <c r="O204" i="7"/>
  <c r="D205" i="7"/>
  <c r="E205" i="7"/>
  <c r="F205" i="7"/>
  <c r="G205" i="7"/>
  <c r="H205" i="7"/>
  <c r="I205" i="7"/>
  <c r="J205" i="7"/>
  <c r="K205" i="7"/>
  <c r="L205" i="7"/>
  <c r="M205" i="7"/>
  <c r="N205" i="7"/>
  <c r="O205" i="7"/>
  <c r="D206" i="7"/>
  <c r="E206" i="7"/>
  <c r="F206" i="7"/>
  <c r="G206" i="7"/>
  <c r="H206" i="7"/>
  <c r="I206" i="7"/>
  <c r="J206" i="7"/>
  <c r="K206" i="7"/>
  <c r="L206" i="7"/>
  <c r="M206" i="7"/>
  <c r="N206" i="7"/>
  <c r="O206" i="7"/>
  <c r="D207" i="7"/>
  <c r="E207" i="7"/>
  <c r="F207" i="7"/>
  <c r="G207" i="7"/>
  <c r="H207" i="7"/>
  <c r="I207" i="7"/>
  <c r="J207" i="7"/>
  <c r="K207" i="7"/>
  <c r="L207" i="7"/>
  <c r="M207" i="7"/>
  <c r="N207" i="7"/>
  <c r="O207" i="7"/>
  <c r="D208" i="7"/>
  <c r="E208" i="7"/>
  <c r="F208" i="7"/>
  <c r="G208" i="7"/>
  <c r="H208" i="7"/>
  <c r="I208" i="7"/>
  <c r="J208" i="7"/>
  <c r="K208" i="7"/>
  <c r="L208" i="7"/>
  <c r="M208" i="7"/>
  <c r="N208" i="7"/>
  <c r="O208" i="7"/>
  <c r="D209" i="7"/>
  <c r="E209" i="7"/>
  <c r="F209" i="7"/>
  <c r="G209" i="7"/>
  <c r="H209" i="7"/>
  <c r="I209" i="7"/>
  <c r="J209" i="7"/>
  <c r="K209" i="7"/>
  <c r="L209" i="7"/>
  <c r="M209" i="7"/>
  <c r="N209" i="7"/>
  <c r="O209" i="7"/>
  <c r="D210" i="7"/>
  <c r="E210" i="7"/>
  <c r="F210" i="7"/>
  <c r="G210" i="7"/>
  <c r="H210" i="7"/>
  <c r="I210" i="7"/>
  <c r="J210" i="7"/>
  <c r="K210" i="7"/>
  <c r="L210" i="7"/>
  <c r="M210" i="7"/>
  <c r="N210" i="7"/>
  <c r="O210" i="7"/>
  <c r="D211" i="7"/>
  <c r="E211" i="7"/>
  <c r="F211" i="7"/>
  <c r="G211" i="7"/>
  <c r="H211" i="7"/>
  <c r="I211" i="7"/>
  <c r="J211" i="7"/>
  <c r="K211" i="7"/>
  <c r="L211" i="7"/>
  <c r="M211" i="7"/>
  <c r="N211" i="7"/>
  <c r="O211" i="7"/>
  <c r="D213" i="7"/>
  <c r="E213" i="7"/>
  <c r="F213" i="7"/>
  <c r="G213" i="7"/>
  <c r="H213" i="7"/>
  <c r="I213" i="7"/>
  <c r="J213" i="7"/>
  <c r="K213" i="7"/>
  <c r="L213" i="7"/>
  <c r="M213" i="7"/>
  <c r="N213" i="7"/>
  <c r="O213" i="7"/>
  <c r="D215" i="7"/>
  <c r="E215" i="7"/>
  <c r="F215" i="7"/>
  <c r="G215" i="7"/>
  <c r="H215" i="7"/>
  <c r="I215" i="7"/>
  <c r="J215" i="7"/>
  <c r="K215" i="7"/>
  <c r="L215" i="7"/>
  <c r="M215" i="7"/>
  <c r="N215" i="7"/>
  <c r="O215" i="7"/>
  <c r="D216" i="7"/>
  <c r="E216" i="7"/>
  <c r="F216" i="7"/>
  <c r="G216" i="7"/>
  <c r="H216" i="7"/>
  <c r="I216" i="7"/>
  <c r="J216" i="7"/>
  <c r="K216" i="7"/>
  <c r="L216" i="7"/>
  <c r="M216" i="7"/>
  <c r="N216" i="7"/>
  <c r="O216" i="7"/>
  <c r="D217" i="7"/>
  <c r="E217" i="7"/>
  <c r="F217" i="7"/>
  <c r="G217" i="7"/>
  <c r="H217" i="7"/>
  <c r="I217" i="7"/>
  <c r="J217" i="7"/>
  <c r="K217" i="7"/>
  <c r="L217" i="7"/>
  <c r="M217" i="7"/>
  <c r="N217" i="7"/>
  <c r="O217" i="7"/>
  <c r="D219" i="7"/>
  <c r="E219" i="7"/>
  <c r="F219" i="7"/>
  <c r="G219" i="7"/>
  <c r="H219" i="7"/>
  <c r="I219" i="7"/>
  <c r="J219" i="7"/>
  <c r="K219" i="7"/>
  <c r="L219" i="7"/>
  <c r="M219" i="7"/>
  <c r="N219" i="7"/>
  <c r="O219" i="7"/>
  <c r="D220" i="7"/>
  <c r="E220" i="7"/>
  <c r="F220" i="7"/>
  <c r="G220" i="7"/>
  <c r="H220" i="7"/>
  <c r="I220" i="7"/>
  <c r="J220" i="7"/>
  <c r="K220" i="7"/>
  <c r="L220" i="7"/>
  <c r="M220" i="7"/>
  <c r="N220" i="7"/>
  <c r="O220" i="7"/>
  <c r="D221" i="7"/>
  <c r="E221" i="7"/>
  <c r="F221" i="7"/>
  <c r="G221" i="7"/>
  <c r="H221" i="7"/>
  <c r="I221" i="7"/>
  <c r="J221" i="7"/>
  <c r="K221" i="7"/>
  <c r="L221" i="7"/>
  <c r="M221" i="7"/>
  <c r="N221" i="7"/>
  <c r="O221" i="7"/>
  <c r="D222" i="7"/>
  <c r="E222" i="7"/>
  <c r="F222" i="7"/>
  <c r="G222" i="7"/>
  <c r="H222" i="7"/>
  <c r="I222" i="7"/>
  <c r="J222" i="7"/>
  <c r="K222" i="7"/>
  <c r="L222" i="7"/>
  <c r="M222" i="7"/>
  <c r="N222" i="7"/>
  <c r="O222" i="7"/>
  <c r="D224" i="7"/>
  <c r="E224" i="7"/>
  <c r="F224" i="7"/>
  <c r="G224" i="7"/>
  <c r="H224" i="7"/>
  <c r="I224" i="7"/>
  <c r="J224" i="7"/>
  <c r="K224" i="7"/>
  <c r="L224" i="7"/>
  <c r="M224" i="7"/>
  <c r="N224" i="7"/>
  <c r="O224" i="7"/>
  <c r="D225" i="7"/>
  <c r="E225" i="7"/>
  <c r="F225" i="7"/>
  <c r="G225" i="7"/>
  <c r="H225" i="7"/>
  <c r="I225" i="7"/>
  <c r="J225" i="7"/>
  <c r="K225" i="7"/>
  <c r="L225" i="7"/>
  <c r="M225" i="7"/>
  <c r="N225" i="7"/>
  <c r="O225" i="7"/>
  <c r="D226" i="7"/>
  <c r="E226" i="7"/>
  <c r="F226" i="7"/>
  <c r="G226" i="7"/>
  <c r="H226" i="7"/>
  <c r="I226" i="7"/>
  <c r="J226" i="7"/>
  <c r="K226" i="7"/>
  <c r="L226" i="7"/>
  <c r="M226" i="7"/>
  <c r="N226" i="7"/>
  <c r="O226" i="7"/>
  <c r="D227" i="7"/>
  <c r="E227" i="7"/>
  <c r="F227" i="7"/>
  <c r="G227" i="7"/>
  <c r="H227" i="7"/>
  <c r="I227" i="7"/>
  <c r="J227" i="7"/>
  <c r="K227" i="7"/>
  <c r="L227" i="7"/>
  <c r="M227" i="7"/>
  <c r="N227" i="7"/>
  <c r="O227" i="7"/>
  <c r="D228" i="7"/>
  <c r="E228" i="7"/>
  <c r="F228" i="7"/>
  <c r="G228" i="7"/>
  <c r="H228" i="7"/>
  <c r="I228" i="7"/>
  <c r="J228" i="7"/>
  <c r="K228" i="7"/>
  <c r="L228" i="7"/>
  <c r="M228" i="7"/>
  <c r="N228" i="7"/>
  <c r="O228" i="7"/>
  <c r="D229" i="7"/>
  <c r="E229" i="7"/>
  <c r="F229" i="7"/>
  <c r="G229" i="7"/>
  <c r="H229" i="7"/>
  <c r="I229" i="7"/>
  <c r="J229" i="7"/>
  <c r="K229" i="7"/>
  <c r="L229" i="7"/>
  <c r="M229" i="7"/>
  <c r="N229" i="7"/>
  <c r="O229" i="7"/>
  <c r="D230" i="7"/>
  <c r="E230" i="7"/>
  <c r="F230" i="7"/>
  <c r="G230" i="7"/>
  <c r="H230" i="7"/>
  <c r="I230" i="7"/>
  <c r="J230" i="7"/>
  <c r="K230" i="7"/>
  <c r="L230" i="7"/>
  <c r="M230" i="7"/>
  <c r="N230" i="7"/>
  <c r="O230" i="7"/>
  <c r="D231" i="7"/>
  <c r="E231" i="7"/>
  <c r="F231" i="7"/>
  <c r="G231" i="7"/>
  <c r="H231" i="7"/>
  <c r="I231" i="7"/>
  <c r="J231" i="7"/>
  <c r="K231" i="7"/>
  <c r="L231" i="7"/>
  <c r="M231" i="7"/>
  <c r="N231" i="7"/>
  <c r="O231" i="7"/>
  <c r="D232" i="7"/>
  <c r="E232" i="7"/>
  <c r="F232" i="7"/>
  <c r="G232" i="7"/>
  <c r="H232" i="7"/>
  <c r="I232" i="7"/>
  <c r="J232" i="7"/>
  <c r="K232" i="7"/>
  <c r="L232" i="7"/>
  <c r="M232" i="7"/>
  <c r="N232" i="7"/>
  <c r="O232" i="7"/>
  <c r="D233" i="7"/>
  <c r="E233" i="7"/>
  <c r="F233" i="7"/>
  <c r="G233" i="7"/>
  <c r="H233" i="7"/>
  <c r="I233" i="7"/>
  <c r="J233" i="7"/>
  <c r="K233" i="7"/>
  <c r="L233" i="7"/>
  <c r="M233" i="7"/>
  <c r="N233" i="7"/>
  <c r="O233" i="7"/>
  <c r="D234" i="7"/>
  <c r="E234" i="7"/>
  <c r="F234" i="7"/>
  <c r="G234" i="7"/>
  <c r="H234" i="7"/>
  <c r="I234" i="7"/>
  <c r="J234" i="7"/>
  <c r="K234" i="7"/>
  <c r="L234" i="7"/>
  <c r="M234" i="7"/>
  <c r="N234" i="7"/>
  <c r="O234" i="7"/>
  <c r="D235" i="7"/>
  <c r="E235" i="7"/>
  <c r="F235" i="7"/>
  <c r="G235" i="7"/>
  <c r="H235" i="7"/>
  <c r="I235" i="7"/>
  <c r="J235" i="7"/>
  <c r="K235" i="7"/>
  <c r="L235" i="7"/>
  <c r="M235" i="7"/>
  <c r="N235" i="7"/>
  <c r="O235" i="7"/>
  <c r="D236" i="7"/>
  <c r="E236" i="7"/>
  <c r="F236" i="7"/>
  <c r="G236" i="7"/>
  <c r="H236" i="7"/>
  <c r="I236" i="7"/>
  <c r="J236" i="7"/>
  <c r="K236" i="7"/>
  <c r="L236" i="7"/>
  <c r="M236" i="7"/>
  <c r="N236" i="7"/>
  <c r="O236" i="7"/>
  <c r="D237" i="7"/>
  <c r="E237" i="7"/>
  <c r="F237" i="7"/>
  <c r="G237" i="7"/>
  <c r="H237" i="7"/>
  <c r="I237" i="7"/>
  <c r="J237" i="7"/>
  <c r="K237" i="7"/>
  <c r="L237" i="7"/>
  <c r="M237" i="7"/>
  <c r="N237" i="7"/>
  <c r="O237" i="7"/>
  <c r="D238" i="7"/>
  <c r="E238" i="7"/>
  <c r="F238" i="7"/>
  <c r="G238" i="7"/>
  <c r="H238" i="7"/>
  <c r="I238" i="7"/>
  <c r="J238" i="7"/>
  <c r="K238" i="7"/>
  <c r="L238" i="7"/>
  <c r="M238" i="7"/>
  <c r="N238" i="7"/>
  <c r="O238" i="7"/>
  <c r="D239" i="7"/>
  <c r="E239" i="7"/>
  <c r="F239" i="7"/>
  <c r="G239" i="7"/>
  <c r="H239" i="7"/>
  <c r="I239" i="7"/>
  <c r="J239" i="7"/>
  <c r="K239" i="7"/>
  <c r="L239" i="7"/>
  <c r="M239" i="7"/>
  <c r="N239" i="7"/>
  <c r="O239" i="7"/>
  <c r="D240" i="7"/>
  <c r="E240" i="7"/>
  <c r="F240" i="7"/>
  <c r="G240" i="7"/>
  <c r="H240" i="7"/>
  <c r="I240" i="7"/>
  <c r="J240" i="7"/>
  <c r="K240" i="7"/>
  <c r="L240" i="7"/>
  <c r="M240" i="7"/>
  <c r="N240" i="7"/>
  <c r="O240" i="7"/>
  <c r="D241" i="7"/>
  <c r="E241" i="7"/>
  <c r="F241" i="7"/>
  <c r="G241" i="7"/>
  <c r="H241" i="7"/>
  <c r="I241" i="7"/>
  <c r="J241" i="7"/>
  <c r="K241" i="7"/>
  <c r="L241" i="7"/>
  <c r="M241" i="7"/>
  <c r="N241" i="7"/>
  <c r="O241" i="7"/>
  <c r="D242" i="7"/>
  <c r="E242" i="7"/>
  <c r="F242" i="7"/>
  <c r="G242" i="7"/>
  <c r="H242" i="7"/>
  <c r="I242" i="7"/>
  <c r="J242" i="7"/>
  <c r="K242" i="7"/>
  <c r="L242" i="7"/>
  <c r="M242" i="7"/>
  <c r="N242" i="7"/>
  <c r="O242" i="7"/>
  <c r="D243" i="7"/>
  <c r="E243" i="7"/>
  <c r="F243" i="7"/>
  <c r="G243" i="7"/>
  <c r="H243" i="7"/>
  <c r="I243" i="7"/>
  <c r="J243" i="7"/>
  <c r="K243" i="7"/>
  <c r="L243" i="7"/>
  <c r="M243" i="7"/>
  <c r="N243" i="7"/>
  <c r="O243" i="7"/>
  <c r="D244" i="7"/>
  <c r="E244" i="7"/>
  <c r="F244" i="7"/>
  <c r="G244" i="7"/>
  <c r="H244" i="7"/>
  <c r="I244" i="7"/>
  <c r="J244" i="7"/>
  <c r="K244" i="7"/>
  <c r="L244" i="7"/>
  <c r="M244" i="7"/>
  <c r="N244" i="7"/>
  <c r="O244" i="7"/>
  <c r="D245" i="7"/>
  <c r="E245" i="7"/>
  <c r="F245" i="7"/>
  <c r="G245" i="7"/>
  <c r="H245" i="7"/>
  <c r="I245" i="7"/>
  <c r="J245" i="7"/>
  <c r="K245" i="7"/>
  <c r="L245" i="7"/>
  <c r="M245" i="7"/>
  <c r="N245" i="7"/>
  <c r="O245" i="7"/>
  <c r="D246" i="7"/>
  <c r="E246" i="7"/>
  <c r="F246" i="7"/>
  <c r="G246" i="7"/>
  <c r="H246" i="7"/>
  <c r="I246" i="7"/>
  <c r="J246" i="7"/>
  <c r="K246" i="7"/>
  <c r="L246" i="7"/>
  <c r="M246" i="7"/>
  <c r="N246" i="7"/>
  <c r="O246" i="7"/>
  <c r="D247" i="7"/>
  <c r="E247" i="7"/>
  <c r="F247" i="7"/>
  <c r="G247" i="7"/>
  <c r="H247" i="7"/>
  <c r="I247" i="7"/>
  <c r="J247" i="7"/>
  <c r="K247" i="7"/>
  <c r="L247" i="7"/>
  <c r="M247" i="7"/>
  <c r="N247" i="7"/>
  <c r="O247" i="7"/>
  <c r="D248" i="7"/>
  <c r="E248" i="7"/>
  <c r="F248" i="7"/>
  <c r="G248" i="7"/>
  <c r="H248" i="7"/>
  <c r="I248" i="7"/>
  <c r="J248" i="7"/>
  <c r="K248" i="7"/>
  <c r="L248" i="7"/>
  <c r="M248" i="7"/>
  <c r="N248" i="7"/>
  <c r="O248" i="7"/>
  <c r="D249" i="7"/>
  <c r="E249" i="7"/>
  <c r="F249" i="7"/>
  <c r="G249" i="7"/>
  <c r="H249" i="7"/>
  <c r="I249" i="7"/>
  <c r="J249" i="7"/>
  <c r="K249" i="7"/>
  <c r="L249" i="7"/>
  <c r="M249" i="7"/>
  <c r="N249" i="7"/>
  <c r="O249" i="7"/>
  <c r="D250" i="7"/>
  <c r="E250" i="7"/>
  <c r="F250" i="7"/>
  <c r="G250" i="7"/>
  <c r="H250" i="7"/>
  <c r="I250" i="7"/>
  <c r="J250" i="7"/>
  <c r="K250" i="7"/>
  <c r="L250" i="7"/>
  <c r="M250" i="7"/>
  <c r="N250" i="7"/>
  <c r="O250" i="7"/>
  <c r="D251" i="7"/>
  <c r="E251" i="7"/>
  <c r="F251" i="7"/>
  <c r="G251" i="7"/>
  <c r="H251" i="7"/>
  <c r="I251" i="7"/>
  <c r="J251" i="7"/>
  <c r="K251" i="7"/>
  <c r="L251" i="7"/>
  <c r="M251" i="7"/>
  <c r="N251" i="7"/>
  <c r="O251" i="7"/>
  <c r="D252" i="7"/>
  <c r="E252" i="7"/>
  <c r="F252" i="7"/>
  <c r="G252" i="7"/>
  <c r="H252" i="7"/>
  <c r="I252" i="7"/>
  <c r="J252" i="7"/>
  <c r="K252" i="7"/>
  <c r="L252" i="7"/>
  <c r="M252" i="7"/>
  <c r="N252" i="7"/>
  <c r="O252" i="7"/>
  <c r="D253" i="7"/>
  <c r="E253" i="7"/>
  <c r="F253" i="7"/>
  <c r="G253" i="7"/>
  <c r="H253" i="7"/>
  <c r="I253" i="7"/>
  <c r="J253" i="7"/>
  <c r="K253" i="7"/>
  <c r="L253" i="7"/>
  <c r="M253" i="7"/>
  <c r="N253" i="7"/>
  <c r="O253" i="7"/>
  <c r="D254" i="7"/>
  <c r="E254" i="7"/>
  <c r="F254" i="7"/>
  <c r="G254" i="7"/>
  <c r="H254" i="7"/>
  <c r="I254" i="7"/>
  <c r="J254" i="7"/>
  <c r="K254" i="7"/>
  <c r="L254" i="7"/>
  <c r="M254" i="7"/>
  <c r="N254" i="7"/>
  <c r="O254" i="7"/>
  <c r="D255" i="7"/>
  <c r="E255" i="7"/>
  <c r="F255" i="7"/>
  <c r="G255" i="7"/>
  <c r="H255" i="7"/>
  <c r="I255" i="7"/>
  <c r="J255" i="7"/>
  <c r="K255" i="7"/>
  <c r="L255" i="7"/>
  <c r="M255" i="7"/>
  <c r="N255" i="7"/>
  <c r="O255" i="7"/>
  <c r="D256" i="7"/>
  <c r="E256" i="7"/>
  <c r="F256" i="7"/>
  <c r="G256" i="7"/>
  <c r="H256" i="7"/>
  <c r="I256" i="7"/>
  <c r="J256" i="7"/>
  <c r="K256" i="7"/>
  <c r="L256" i="7"/>
  <c r="M256" i="7"/>
  <c r="N256" i="7"/>
  <c r="O256" i="7"/>
  <c r="D257" i="7"/>
  <c r="E257" i="7"/>
  <c r="F257" i="7"/>
  <c r="G257" i="7"/>
  <c r="H257" i="7"/>
  <c r="I257" i="7"/>
  <c r="J257" i="7"/>
  <c r="K257" i="7"/>
  <c r="L257" i="7"/>
  <c r="M257" i="7"/>
  <c r="N257" i="7"/>
  <c r="O257" i="7"/>
  <c r="D258" i="7"/>
  <c r="E258" i="7"/>
  <c r="F258" i="7"/>
  <c r="G258" i="7"/>
  <c r="H258" i="7"/>
  <c r="I258" i="7"/>
  <c r="J258" i="7"/>
  <c r="K258" i="7"/>
  <c r="L258" i="7"/>
  <c r="M258" i="7"/>
  <c r="N258" i="7"/>
  <c r="O258" i="7"/>
  <c r="D260" i="7"/>
  <c r="E260" i="7"/>
  <c r="F260" i="7"/>
  <c r="G260" i="7"/>
  <c r="H260" i="7"/>
  <c r="I260" i="7"/>
  <c r="J260" i="7"/>
  <c r="K260" i="7"/>
  <c r="L260" i="7"/>
  <c r="M260" i="7"/>
  <c r="N260" i="7"/>
  <c r="O260" i="7"/>
  <c r="D261" i="7"/>
  <c r="E261" i="7"/>
  <c r="F261" i="7"/>
  <c r="G261" i="7"/>
  <c r="H261" i="7"/>
  <c r="I261" i="7"/>
  <c r="J261" i="7"/>
  <c r="K261" i="7"/>
  <c r="L261" i="7"/>
  <c r="M261" i="7"/>
  <c r="N261" i="7"/>
  <c r="O261" i="7"/>
  <c r="D262" i="7"/>
  <c r="E262" i="7"/>
  <c r="F262" i="7"/>
  <c r="G262" i="7"/>
  <c r="H262" i="7"/>
  <c r="I262" i="7"/>
  <c r="J262" i="7"/>
  <c r="K262" i="7"/>
  <c r="L262" i="7"/>
  <c r="M262" i="7"/>
  <c r="N262" i="7"/>
  <c r="O262" i="7"/>
  <c r="D263" i="7"/>
  <c r="E263" i="7"/>
  <c r="F263" i="7"/>
  <c r="G263" i="7"/>
  <c r="H263" i="7"/>
  <c r="I263" i="7"/>
  <c r="J263" i="7"/>
  <c r="K263" i="7"/>
  <c r="L263" i="7"/>
  <c r="M263" i="7"/>
  <c r="N263" i="7"/>
  <c r="O263" i="7"/>
  <c r="D264" i="7"/>
  <c r="E264" i="7"/>
  <c r="F264" i="7"/>
  <c r="G264" i="7"/>
  <c r="H264" i="7"/>
  <c r="I264" i="7"/>
  <c r="J264" i="7"/>
  <c r="K264" i="7"/>
  <c r="L264" i="7"/>
  <c r="M264" i="7"/>
  <c r="N264" i="7"/>
  <c r="O264" i="7"/>
  <c r="D265" i="7"/>
  <c r="E265" i="7"/>
  <c r="F265" i="7"/>
  <c r="G265" i="7"/>
  <c r="H265" i="7"/>
  <c r="I265" i="7"/>
  <c r="J265" i="7"/>
  <c r="K265" i="7"/>
  <c r="L265" i="7"/>
  <c r="M265" i="7"/>
  <c r="N265" i="7"/>
  <c r="O265" i="7"/>
  <c r="D266" i="7"/>
  <c r="E266" i="7"/>
  <c r="F266" i="7"/>
  <c r="G266" i="7"/>
  <c r="H266" i="7"/>
  <c r="I266" i="7"/>
  <c r="J266" i="7"/>
  <c r="K266" i="7"/>
  <c r="L266" i="7"/>
  <c r="M266" i="7"/>
  <c r="N266" i="7"/>
  <c r="O266" i="7"/>
  <c r="D267" i="7"/>
  <c r="E267" i="7"/>
  <c r="F267" i="7"/>
  <c r="G267" i="7"/>
  <c r="H267" i="7"/>
  <c r="I267" i="7"/>
  <c r="J267" i="7"/>
  <c r="K267" i="7"/>
  <c r="L267" i="7"/>
  <c r="M267" i="7"/>
  <c r="N267" i="7"/>
  <c r="O267" i="7"/>
  <c r="D268" i="7"/>
  <c r="E268" i="7"/>
  <c r="F268" i="7"/>
  <c r="G268" i="7"/>
  <c r="H268" i="7"/>
  <c r="I268" i="7"/>
  <c r="J268" i="7"/>
  <c r="K268" i="7"/>
  <c r="L268" i="7"/>
  <c r="M268" i="7"/>
  <c r="N268" i="7"/>
  <c r="O268" i="7"/>
  <c r="D269" i="7"/>
  <c r="E269" i="7"/>
  <c r="F269" i="7"/>
  <c r="G269" i="7"/>
  <c r="H269" i="7"/>
  <c r="I269" i="7"/>
  <c r="J269" i="7"/>
  <c r="K269" i="7"/>
  <c r="L269" i="7"/>
  <c r="M269" i="7"/>
  <c r="N269" i="7"/>
  <c r="O269" i="7"/>
  <c r="D270" i="7"/>
  <c r="E270" i="7"/>
  <c r="F270" i="7"/>
  <c r="G270" i="7"/>
  <c r="H270" i="7"/>
  <c r="I270" i="7"/>
  <c r="J270" i="7"/>
  <c r="K270" i="7"/>
  <c r="L270" i="7"/>
  <c r="M270" i="7"/>
  <c r="N270" i="7"/>
  <c r="O270" i="7"/>
  <c r="D271" i="7"/>
  <c r="E271" i="7"/>
  <c r="F271" i="7"/>
  <c r="G271" i="7"/>
  <c r="H271" i="7"/>
  <c r="I271" i="7"/>
  <c r="J271" i="7"/>
  <c r="K271" i="7"/>
  <c r="L271" i="7"/>
  <c r="M271" i="7"/>
  <c r="N271" i="7"/>
  <c r="O271" i="7"/>
  <c r="D272" i="7"/>
  <c r="E272" i="7"/>
  <c r="F272" i="7"/>
  <c r="G272" i="7"/>
  <c r="H272" i="7"/>
  <c r="I272" i="7"/>
  <c r="J272" i="7"/>
  <c r="K272" i="7"/>
  <c r="L272" i="7"/>
  <c r="M272" i="7"/>
  <c r="N272" i="7"/>
  <c r="O272" i="7"/>
  <c r="D273" i="7"/>
  <c r="E273" i="7"/>
  <c r="F273" i="7"/>
  <c r="G273" i="7"/>
  <c r="H273" i="7"/>
  <c r="I273" i="7"/>
  <c r="J273" i="7"/>
  <c r="K273" i="7"/>
  <c r="L273" i="7"/>
  <c r="M273" i="7"/>
  <c r="N273" i="7"/>
  <c r="O273" i="7"/>
  <c r="D274" i="7"/>
  <c r="E274" i="7"/>
  <c r="F274" i="7"/>
  <c r="G274" i="7"/>
  <c r="H274" i="7"/>
  <c r="I274" i="7"/>
  <c r="J274" i="7"/>
  <c r="K274" i="7"/>
  <c r="L274" i="7"/>
  <c r="M274" i="7"/>
  <c r="N274" i="7"/>
  <c r="O274" i="7"/>
  <c r="D275" i="7"/>
  <c r="E275" i="7"/>
  <c r="F275" i="7"/>
  <c r="G275" i="7"/>
  <c r="H275" i="7"/>
  <c r="I275" i="7"/>
  <c r="J275" i="7"/>
  <c r="K275" i="7"/>
  <c r="L275" i="7"/>
  <c r="M275" i="7"/>
  <c r="N275" i="7"/>
  <c r="O275" i="7"/>
  <c r="D276" i="7"/>
  <c r="E276" i="7"/>
  <c r="F276" i="7"/>
  <c r="G276" i="7"/>
  <c r="H276" i="7"/>
  <c r="I276" i="7"/>
  <c r="J276" i="7"/>
  <c r="K276" i="7"/>
  <c r="L276" i="7"/>
  <c r="M276" i="7"/>
  <c r="N276" i="7"/>
  <c r="O276" i="7"/>
  <c r="D277" i="7"/>
  <c r="E277" i="7"/>
  <c r="F277" i="7"/>
  <c r="G277" i="7"/>
  <c r="H277" i="7"/>
  <c r="I277" i="7"/>
  <c r="J277" i="7"/>
  <c r="K277" i="7"/>
  <c r="L277" i="7"/>
  <c r="M277" i="7"/>
  <c r="N277" i="7"/>
  <c r="O277" i="7"/>
  <c r="D278" i="7"/>
  <c r="E278" i="7"/>
  <c r="F278" i="7"/>
  <c r="G278" i="7"/>
  <c r="H278" i="7"/>
  <c r="I278" i="7"/>
  <c r="J278" i="7"/>
  <c r="K278" i="7"/>
  <c r="L278" i="7"/>
  <c r="M278" i="7"/>
  <c r="N278" i="7"/>
  <c r="O278" i="7"/>
  <c r="D279" i="7"/>
  <c r="E279" i="7"/>
  <c r="F279" i="7"/>
  <c r="G279" i="7"/>
  <c r="H279" i="7"/>
  <c r="I279" i="7"/>
  <c r="J279" i="7"/>
  <c r="K279" i="7"/>
  <c r="L279" i="7"/>
  <c r="M279" i="7"/>
  <c r="N279" i="7"/>
  <c r="O279" i="7"/>
  <c r="D280" i="7"/>
  <c r="E280" i="7"/>
  <c r="F280" i="7"/>
  <c r="G280" i="7"/>
  <c r="H280" i="7"/>
  <c r="I280" i="7"/>
  <c r="J280" i="7"/>
  <c r="K280" i="7"/>
  <c r="L280" i="7"/>
  <c r="M280" i="7"/>
  <c r="N280" i="7"/>
  <c r="O280" i="7"/>
  <c r="D281" i="7"/>
  <c r="E281" i="7"/>
  <c r="F281" i="7"/>
  <c r="G281" i="7"/>
  <c r="H281" i="7"/>
  <c r="I281" i="7"/>
  <c r="J281" i="7"/>
  <c r="K281" i="7"/>
  <c r="L281" i="7"/>
  <c r="M281" i="7"/>
  <c r="N281" i="7"/>
  <c r="O281" i="7"/>
  <c r="D283" i="7"/>
  <c r="E283" i="7"/>
  <c r="F283" i="7"/>
  <c r="G283" i="7"/>
  <c r="H283" i="7"/>
  <c r="I283" i="7"/>
  <c r="J283" i="7"/>
  <c r="K283" i="7"/>
  <c r="L283" i="7"/>
  <c r="M283" i="7"/>
  <c r="N283" i="7"/>
  <c r="O283" i="7"/>
  <c r="D284" i="7"/>
  <c r="E284" i="7"/>
  <c r="F284" i="7"/>
  <c r="G284" i="7"/>
  <c r="H284" i="7"/>
  <c r="I284" i="7"/>
  <c r="J284" i="7"/>
  <c r="K284" i="7"/>
  <c r="L284" i="7"/>
  <c r="M284" i="7"/>
  <c r="N284" i="7"/>
  <c r="O284" i="7"/>
  <c r="D285" i="7"/>
  <c r="E285" i="7"/>
  <c r="F285" i="7"/>
  <c r="G285" i="7"/>
  <c r="H285" i="7"/>
  <c r="I285" i="7"/>
  <c r="J285" i="7"/>
  <c r="K285" i="7"/>
  <c r="L285" i="7"/>
  <c r="M285" i="7"/>
  <c r="N285" i="7"/>
  <c r="O285" i="7"/>
  <c r="D286" i="7"/>
  <c r="E286" i="7"/>
  <c r="F286" i="7"/>
  <c r="G286" i="7"/>
  <c r="H286" i="7"/>
  <c r="I286" i="7"/>
  <c r="J286" i="7"/>
  <c r="K286" i="7"/>
  <c r="L286" i="7"/>
  <c r="M286" i="7"/>
  <c r="N286" i="7"/>
  <c r="O286" i="7"/>
  <c r="D287" i="7"/>
  <c r="E287" i="7"/>
  <c r="F287" i="7"/>
  <c r="G287" i="7"/>
  <c r="H287" i="7"/>
  <c r="I287" i="7"/>
  <c r="J287" i="7"/>
  <c r="K287" i="7"/>
  <c r="L287" i="7"/>
  <c r="M287" i="7"/>
  <c r="N287" i="7"/>
  <c r="O287" i="7"/>
  <c r="D288" i="7"/>
  <c r="E288" i="7"/>
  <c r="F288" i="7"/>
  <c r="G288" i="7"/>
  <c r="H288" i="7"/>
  <c r="I288" i="7"/>
  <c r="J288" i="7"/>
  <c r="K288" i="7"/>
  <c r="L288" i="7"/>
  <c r="M288" i="7"/>
  <c r="N288" i="7"/>
  <c r="O288" i="7"/>
  <c r="D289" i="7"/>
  <c r="E289" i="7"/>
  <c r="F289" i="7"/>
  <c r="G289" i="7"/>
  <c r="H289" i="7"/>
  <c r="I289" i="7"/>
  <c r="J289" i="7"/>
  <c r="K289" i="7"/>
  <c r="L289" i="7"/>
  <c r="M289" i="7"/>
  <c r="N289" i="7"/>
  <c r="O289" i="7"/>
  <c r="D291" i="7"/>
  <c r="E291" i="7"/>
  <c r="F291" i="7"/>
  <c r="G291" i="7"/>
  <c r="H291" i="7"/>
  <c r="I291" i="7"/>
  <c r="J291" i="7"/>
  <c r="K291" i="7"/>
  <c r="L291" i="7"/>
  <c r="M291" i="7"/>
  <c r="N291" i="7"/>
  <c r="O291" i="7"/>
  <c r="D293" i="7"/>
  <c r="E293" i="7"/>
  <c r="F293" i="7"/>
  <c r="G293" i="7"/>
  <c r="H293" i="7"/>
  <c r="I293" i="7"/>
  <c r="J293" i="7"/>
  <c r="K293" i="7"/>
  <c r="L293" i="7"/>
  <c r="M293" i="7"/>
  <c r="N293" i="7"/>
  <c r="O293" i="7"/>
  <c r="D294" i="7"/>
  <c r="E294" i="7"/>
  <c r="F294" i="7"/>
  <c r="G294" i="7"/>
  <c r="H294" i="7"/>
  <c r="I294" i="7"/>
  <c r="J294" i="7"/>
  <c r="K294" i="7"/>
  <c r="L294" i="7"/>
  <c r="M294" i="7"/>
  <c r="N294" i="7"/>
  <c r="O294" i="7"/>
  <c r="D295" i="7"/>
  <c r="E295" i="7"/>
  <c r="F295" i="7"/>
  <c r="G295" i="7"/>
  <c r="H295" i="7"/>
  <c r="I295" i="7"/>
  <c r="J295" i="7"/>
  <c r="K295" i="7"/>
  <c r="L295" i="7"/>
  <c r="M295" i="7"/>
  <c r="N295" i="7"/>
  <c r="O295" i="7"/>
  <c r="D296" i="7"/>
  <c r="E296" i="7"/>
  <c r="F296" i="7"/>
  <c r="G296" i="7"/>
  <c r="H296" i="7"/>
  <c r="I296" i="7"/>
  <c r="J296" i="7"/>
  <c r="K296" i="7"/>
  <c r="L296" i="7"/>
  <c r="M296" i="7"/>
  <c r="N296" i="7"/>
  <c r="O296" i="7"/>
  <c r="D297" i="7"/>
  <c r="E297" i="7"/>
  <c r="F297" i="7"/>
  <c r="G297" i="7"/>
  <c r="H297" i="7"/>
  <c r="I297" i="7"/>
  <c r="J297" i="7"/>
  <c r="K297" i="7"/>
  <c r="L297" i="7"/>
  <c r="M297" i="7"/>
  <c r="N297" i="7"/>
  <c r="O297" i="7"/>
  <c r="D298" i="7"/>
  <c r="E298" i="7"/>
  <c r="F298" i="7"/>
  <c r="G298" i="7"/>
  <c r="H298" i="7"/>
  <c r="I298" i="7"/>
  <c r="J298" i="7"/>
  <c r="K298" i="7"/>
  <c r="L298" i="7"/>
  <c r="M298" i="7"/>
  <c r="N298" i="7"/>
  <c r="O298" i="7"/>
  <c r="D299" i="7"/>
  <c r="E299" i="7"/>
  <c r="F299" i="7"/>
  <c r="G299" i="7"/>
  <c r="H299" i="7"/>
  <c r="I299" i="7"/>
  <c r="J299" i="7"/>
  <c r="K299" i="7"/>
  <c r="L299" i="7"/>
  <c r="M299" i="7"/>
  <c r="N299" i="7"/>
  <c r="O299" i="7"/>
  <c r="D300" i="7"/>
  <c r="E300" i="7"/>
  <c r="F300" i="7"/>
  <c r="G300" i="7"/>
  <c r="H300" i="7"/>
  <c r="I300" i="7"/>
  <c r="J300" i="7"/>
  <c r="K300" i="7"/>
  <c r="L300" i="7"/>
  <c r="M300" i="7"/>
  <c r="N300" i="7"/>
  <c r="O300" i="7"/>
  <c r="D301" i="7"/>
  <c r="E301" i="7"/>
  <c r="F301" i="7"/>
  <c r="G301" i="7"/>
  <c r="H301" i="7"/>
  <c r="I301" i="7"/>
  <c r="J301" i="7"/>
  <c r="K301" i="7"/>
  <c r="L301" i="7"/>
  <c r="M301" i="7"/>
  <c r="N301" i="7"/>
  <c r="O301" i="7"/>
  <c r="D302" i="7"/>
  <c r="E302" i="7"/>
  <c r="F302" i="7"/>
  <c r="G302" i="7"/>
  <c r="H302" i="7"/>
  <c r="I302" i="7"/>
  <c r="J302" i="7"/>
  <c r="K302" i="7"/>
  <c r="L302" i="7"/>
  <c r="M302" i="7"/>
  <c r="N302" i="7"/>
  <c r="O302" i="7"/>
  <c r="D303" i="7"/>
  <c r="E303" i="7"/>
  <c r="F303" i="7"/>
  <c r="G303" i="7"/>
  <c r="H303" i="7"/>
  <c r="I303" i="7"/>
  <c r="J303" i="7"/>
  <c r="K303" i="7"/>
  <c r="L303" i="7"/>
  <c r="M303" i="7"/>
  <c r="N303" i="7"/>
  <c r="O303" i="7"/>
  <c r="D304" i="7"/>
  <c r="E304" i="7"/>
  <c r="F304" i="7"/>
  <c r="G304" i="7"/>
  <c r="H304" i="7"/>
  <c r="I304" i="7"/>
  <c r="J304" i="7"/>
  <c r="K304" i="7"/>
  <c r="L304" i="7"/>
  <c r="M304" i="7"/>
  <c r="N304" i="7"/>
  <c r="O304" i="7"/>
  <c r="D305" i="7"/>
  <c r="E305" i="7"/>
  <c r="F305" i="7"/>
  <c r="G305" i="7"/>
  <c r="H305" i="7"/>
  <c r="I305" i="7"/>
  <c r="J305" i="7"/>
  <c r="K305" i="7"/>
  <c r="L305" i="7"/>
  <c r="M305" i="7"/>
  <c r="N305" i="7"/>
  <c r="O305" i="7"/>
  <c r="D306" i="7"/>
  <c r="E306" i="7"/>
  <c r="F306" i="7"/>
  <c r="G306" i="7"/>
  <c r="H306" i="7"/>
  <c r="I306" i="7"/>
  <c r="J306" i="7"/>
  <c r="K306" i="7"/>
  <c r="L306" i="7"/>
  <c r="M306" i="7"/>
  <c r="N306" i="7"/>
  <c r="O306" i="7"/>
  <c r="D307" i="7"/>
  <c r="E307" i="7"/>
  <c r="F307" i="7"/>
  <c r="G307" i="7"/>
  <c r="H307" i="7"/>
  <c r="I307" i="7"/>
  <c r="J307" i="7"/>
  <c r="K307" i="7"/>
  <c r="L307" i="7"/>
  <c r="M307" i="7"/>
  <c r="N307" i="7"/>
  <c r="O307" i="7"/>
  <c r="D308" i="7"/>
  <c r="E308" i="7"/>
  <c r="F308" i="7"/>
  <c r="G308" i="7"/>
  <c r="H308" i="7"/>
  <c r="I308" i="7"/>
  <c r="J308" i="7"/>
  <c r="K308" i="7"/>
  <c r="L308" i="7"/>
  <c r="M308" i="7"/>
  <c r="N308" i="7"/>
  <c r="O308" i="7"/>
  <c r="D309" i="7"/>
  <c r="E309" i="7"/>
  <c r="F309" i="7"/>
  <c r="G309" i="7"/>
  <c r="H309" i="7"/>
  <c r="I309" i="7"/>
  <c r="J309" i="7"/>
  <c r="K309" i="7"/>
  <c r="L309" i="7"/>
  <c r="M309" i="7"/>
  <c r="N309" i="7"/>
  <c r="O309" i="7"/>
  <c r="D310" i="7"/>
  <c r="E310" i="7"/>
  <c r="F310" i="7"/>
  <c r="G310" i="7"/>
  <c r="H310" i="7"/>
  <c r="I310" i="7"/>
  <c r="J310" i="7"/>
  <c r="K310" i="7"/>
  <c r="L310" i="7"/>
  <c r="M310" i="7"/>
  <c r="N310" i="7"/>
  <c r="O310" i="7"/>
  <c r="D311" i="7"/>
  <c r="E311" i="7"/>
  <c r="F311" i="7"/>
  <c r="G311" i="7"/>
  <c r="H311" i="7"/>
  <c r="I311" i="7"/>
  <c r="J311" i="7"/>
  <c r="K311" i="7"/>
  <c r="L311" i="7"/>
  <c r="M311" i="7"/>
  <c r="N311" i="7"/>
  <c r="O311" i="7"/>
  <c r="D312" i="7"/>
  <c r="E312" i="7"/>
  <c r="F312" i="7"/>
  <c r="G312" i="7"/>
  <c r="H312" i="7"/>
  <c r="I312" i="7"/>
  <c r="J312" i="7"/>
  <c r="K312" i="7"/>
  <c r="L312" i="7"/>
  <c r="M312" i="7"/>
  <c r="N312" i="7"/>
  <c r="O312" i="7"/>
  <c r="D313" i="7"/>
  <c r="E313" i="7"/>
  <c r="F313" i="7"/>
  <c r="G313" i="7"/>
  <c r="H313" i="7"/>
  <c r="I313" i="7"/>
  <c r="J313" i="7"/>
  <c r="K313" i="7"/>
  <c r="L313" i="7"/>
  <c r="M313" i="7"/>
  <c r="N313" i="7"/>
  <c r="O313" i="7"/>
  <c r="D314" i="7"/>
  <c r="E314" i="7"/>
  <c r="F314" i="7"/>
  <c r="G314" i="7"/>
  <c r="H314" i="7"/>
  <c r="I314" i="7"/>
  <c r="J314" i="7"/>
  <c r="K314" i="7"/>
  <c r="L314" i="7"/>
  <c r="M314" i="7"/>
  <c r="N314" i="7"/>
  <c r="O314" i="7"/>
  <c r="D315" i="7"/>
  <c r="E315" i="7"/>
  <c r="F315" i="7"/>
  <c r="G315" i="7"/>
  <c r="H315" i="7"/>
  <c r="I315" i="7"/>
  <c r="J315" i="7"/>
  <c r="K315" i="7"/>
  <c r="L315" i="7"/>
  <c r="M315" i="7"/>
  <c r="N315" i="7"/>
  <c r="O315" i="7"/>
  <c r="D316" i="7"/>
  <c r="E316" i="7"/>
  <c r="F316" i="7"/>
  <c r="G316" i="7"/>
  <c r="H316" i="7"/>
  <c r="I316" i="7"/>
  <c r="J316" i="7"/>
  <c r="K316" i="7"/>
  <c r="L316" i="7"/>
  <c r="M316" i="7"/>
  <c r="N316" i="7"/>
  <c r="O316" i="7"/>
  <c r="D317" i="7"/>
  <c r="E317" i="7"/>
  <c r="F317" i="7"/>
  <c r="G317" i="7"/>
  <c r="H317" i="7"/>
  <c r="I317" i="7"/>
  <c r="J317" i="7"/>
  <c r="K317" i="7"/>
  <c r="L317" i="7"/>
  <c r="M317" i="7"/>
  <c r="N317" i="7"/>
  <c r="O317" i="7"/>
  <c r="D318" i="7"/>
  <c r="E318" i="7"/>
  <c r="F318" i="7"/>
  <c r="G318" i="7"/>
  <c r="H318" i="7"/>
  <c r="I318" i="7"/>
  <c r="J318" i="7"/>
  <c r="K318" i="7"/>
  <c r="L318" i="7"/>
  <c r="M318" i="7"/>
  <c r="N318" i="7"/>
  <c r="O318" i="7"/>
  <c r="D319" i="7"/>
  <c r="E319" i="7"/>
  <c r="F319" i="7"/>
  <c r="G319" i="7"/>
  <c r="H319" i="7"/>
  <c r="I319" i="7"/>
  <c r="J319" i="7"/>
  <c r="K319" i="7"/>
  <c r="L319" i="7"/>
  <c r="M319" i="7"/>
  <c r="N319" i="7"/>
  <c r="O319" i="7"/>
  <c r="D320" i="7"/>
  <c r="E320" i="7"/>
  <c r="F320" i="7"/>
  <c r="G320" i="7"/>
  <c r="H320" i="7"/>
  <c r="I320" i="7"/>
  <c r="J320" i="7"/>
  <c r="K320" i="7"/>
  <c r="L320" i="7"/>
  <c r="M320" i="7"/>
  <c r="N320" i="7"/>
  <c r="O320" i="7"/>
  <c r="D321" i="7"/>
  <c r="E321" i="7"/>
  <c r="F321" i="7"/>
  <c r="G321" i="7"/>
  <c r="H321" i="7"/>
  <c r="I321" i="7"/>
  <c r="J321" i="7"/>
  <c r="K321" i="7"/>
  <c r="L321" i="7"/>
  <c r="M321" i="7"/>
  <c r="N321" i="7"/>
  <c r="O321" i="7"/>
  <c r="D323" i="7"/>
  <c r="E323" i="7"/>
  <c r="F323" i="7"/>
  <c r="G323" i="7"/>
  <c r="H323" i="7"/>
  <c r="I323" i="7"/>
  <c r="J323" i="7"/>
  <c r="K323" i="7"/>
  <c r="L323" i="7"/>
  <c r="M323" i="7"/>
  <c r="N323" i="7"/>
  <c r="O323" i="7"/>
  <c r="D324" i="7"/>
  <c r="E324" i="7"/>
  <c r="F324" i="7"/>
  <c r="G324" i="7"/>
  <c r="H324" i="7"/>
  <c r="I324" i="7"/>
  <c r="J324" i="7"/>
  <c r="K324" i="7"/>
  <c r="L324" i="7"/>
  <c r="M324" i="7"/>
  <c r="N324" i="7"/>
  <c r="O324" i="7"/>
  <c r="D325" i="7"/>
  <c r="E325" i="7"/>
  <c r="F325" i="7"/>
  <c r="G325" i="7"/>
  <c r="H325" i="7"/>
  <c r="I325" i="7"/>
  <c r="J325" i="7"/>
  <c r="K325" i="7"/>
  <c r="L325" i="7"/>
  <c r="M325" i="7"/>
  <c r="N325" i="7"/>
  <c r="O325" i="7"/>
  <c r="D326" i="7"/>
  <c r="E326" i="7"/>
  <c r="F326" i="7"/>
  <c r="G326" i="7"/>
  <c r="H326" i="7"/>
  <c r="I326" i="7"/>
  <c r="J326" i="7"/>
  <c r="K326" i="7"/>
  <c r="L326" i="7"/>
  <c r="M326" i="7"/>
  <c r="N326" i="7"/>
  <c r="O326" i="7"/>
  <c r="D327" i="7"/>
  <c r="E327" i="7"/>
  <c r="F327" i="7"/>
  <c r="G327" i="7"/>
  <c r="H327" i="7"/>
  <c r="I327" i="7"/>
  <c r="J327" i="7"/>
  <c r="K327" i="7"/>
  <c r="L327" i="7"/>
  <c r="M327" i="7"/>
  <c r="N327" i="7"/>
  <c r="O327" i="7"/>
  <c r="D328" i="7"/>
  <c r="E328" i="7"/>
  <c r="F328" i="7"/>
  <c r="G328" i="7"/>
  <c r="H328" i="7"/>
  <c r="I328" i="7"/>
  <c r="J328" i="7"/>
  <c r="K328" i="7"/>
  <c r="L328" i="7"/>
  <c r="M328" i="7"/>
  <c r="N328" i="7"/>
  <c r="O328" i="7"/>
  <c r="D329" i="7"/>
  <c r="E329" i="7"/>
  <c r="F329" i="7"/>
  <c r="G329" i="7"/>
  <c r="H329" i="7"/>
  <c r="I329" i="7"/>
  <c r="J329" i="7"/>
  <c r="K329" i="7"/>
  <c r="L329" i="7"/>
  <c r="M329" i="7"/>
  <c r="N329" i="7"/>
  <c r="O329" i="7"/>
  <c r="D330" i="7"/>
  <c r="E330" i="7"/>
  <c r="F330" i="7"/>
  <c r="G330" i="7"/>
  <c r="H330" i="7"/>
  <c r="I330" i="7"/>
  <c r="J330" i="7"/>
  <c r="K330" i="7"/>
  <c r="L330" i="7"/>
  <c r="M330" i="7"/>
  <c r="N330" i="7"/>
  <c r="O330" i="7"/>
  <c r="D331" i="7"/>
  <c r="E331" i="7"/>
  <c r="F331" i="7"/>
  <c r="G331" i="7"/>
  <c r="H331" i="7"/>
  <c r="I331" i="7"/>
  <c r="J331" i="7"/>
  <c r="K331" i="7"/>
  <c r="L331" i="7"/>
  <c r="M331" i="7"/>
  <c r="N331" i="7"/>
  <c r="O331" i="7"/>
  <c r="D332" i="7"/>
  <c r="E332" i="7"/>
  <c r="F332" i="7"/>
  <c r="G332" i="7"/>
  <c r="H332" i="7"/>
  <c r="I332" i="7"/>
  <c r="J332" i="7"/>
  <c r="K332" i="7"/>
  <c r="L332" i="7"/>
  <c r="M332" i="7"/>
  <c r="N332" i="7"/>
  <c r="O332" i="7"/>
  <c r="D333" i="7"/>
  <c r="E333" i="7"/>
  <c r="F333" i="7"/>
  <c r="G333" i="7"/>
  <c r="H333" i="7"/>
  <c r="I333" i="7"/>
  <c r="J333" i="7"/>
  <c r="K333" i="7"/>
  <c r="L333" i="7"/>
  <c r="M333" i="7"/>
  <c r="N333" i="7"/>
  <c r="O333" i="7"/>
  <c r="D335" i="7"/>
  <c r="E335" i="7"/>
  <c r="F335" i="7"/>
  <c r="G335" i="7"/>
  <c r="H335" i="7"/>
  <c r="I335" i="7"/>
  <c r="J335" i="7"/>
  <c r="K335" i="7"/>
  <c r="L335" i="7"/>
  <c r="M335" i="7"/>
  <c r="N335" i="7"/>
  <c r="O335" i="7"/>
  <c r="D336" i="7"/>
  <c r="E336" i="7"/>
  <c r="F336" i="7"/>
  <c r="G336" i="7"/>
  <c r="H336" i="7"/>
  <c r="I336" i="7"/>
  <c r="J336" i="7"/>
  <c r="K336" i="7"/>
  <c r="L336" i="7"/>
  <c r="M336" i="7"/>
  <c r="N336" i="7"/>
  <c r="O336" i="7"/>
  <c r="D337" i="7"/>
  <c r="E337" i="7"/>
  <c r="F337" i="7"/>
  <c r="G337" i="7"/>
  <c r="H337" i="7"/>
  <c r="I337" i="7"/>
  <c r="J337" i="7"/>
  <c r="K337" i="7"/>
  <c r="L337" i="7"/>
  <c r="M337" i="7"/>
  <c r="N337" i="7"/>
  <c r="O337" i="7"/>
  <c r="D338" i="7"/>
  <c r="E338" i="7"/>
  <c r="F338" i="7"/>
  <c r="G338" i="7"/>
  <c r="H338" i="7"/>
  <c r="I338" i="7"/>
  <c r="J338" i="7"/>
  <c r="K338" i="7"/>
  <c r="L338" i="7"/>
  <c r="M338" i="7"/>
  <c r="N338" i="7"/>
  <c r="O338" i="7"/>
  <c r="D339" i="7"/>
  <c r="E339" i="7"/>
  <c r="F339" i="7"/>
  <c r="G339" i="7"/>
  <c r="H339" i="7"/>
  <c r="I339" i="7"/>
  <c r="J339" i="7"/>
  <c r="K339" i="7"/>
  <c r="L339" i="7"/>
  <c r="M339" i="7"/>
  <c r="N339" i="7"/>
  <c r="O339" i="7"/>
  <c r="D340" i="7"/>
  <c r="E340" i="7"/>
  <c r="F340" i="7"/>
  <c r="G340" i="7"/>
  <c r="H340" i="7"/>
  <c r="I340" i="7"/>
  <c r="J340" i="7"/>
  <c r="K340" i="7"/>
  <c r="L340" i="7"/>
  <c r="M340" i="7"/>
  <c r="N340" i="7"/>
  <c r="O340" i="7"/>
  <c r="D341" i="7"/>
  <c r="E341" i="7"/>
  <c r="F341" i="7"/>
  <c r="G341" i="7"/>
  <c r="H341" i="7"/>
  <c r="I341" i="7"/>
  <c r="J341" i="7"/>
  <c r="K341" i="7"/>
  <c r="L341" i="7"/>
  <c r="M341" i="7"/>
  <c r="N341" i="7"/>
  <c r="O341" i="7"/>
  <c r="D342" i="7"/>
  <c r="E342" i="7"/>
  <c r="F342" i="7"/>
  <c r="G342" i="7"/>
  <c r="H342" i="7"/>
  <c r="I342" i="7"/>
  <c r="J342" i="7"/>
  <c r="K342" i="7"/>
  <c r="L342" i="7"/>
  <c r="M342" i="7"/>
  <c r="N342" i="7"/>
  <c r="O342" i="7"/>
  <c r="D343" i="7"/>
  <c r="E343" i="7"/>
  <c r="F343" i="7"/>
  <c r="G343" i="7"/>
  <c r="H343" i="7"/>
  <c r="I343" i="7"/>
  <c r="J343" i="7"/>
  <c r="K343" i="7"/>
  <c r="L343" i="7"/>
  <c r="M343" i="7"/>
  <c r="N343" i="7"/>
  <c r="O343" i="7"/>
  <c r="D344" i="7"/>
  <c r="E344" i="7"/>
  <c r="F344" i="7"/>
  <c r="G344" i="7"/>
  <c r="H344" i="7"/>
  <c r="I344" i="7"/>
  <c r="J344" i="7"/>
  <c r="K344" i="7"/>
  <c r="L344" i="7"/>
  <c r="M344" i="7"/>
  <c r="N344" i="7"/>
  <c r="O344" i="7"/>
  <c r="D346" i="7"/>
  <c r="E346" i="7"/>
  <c r="F346" i="7"/>
  <c r="G346" i="7"/>
  <c r="H346" i="7"/>
  <c r="I346" i="7"/>
  <c r="J346" i="7"/>
  <c r="K346" i="7"/>
  <c r="L346" i="7"/>
  <c r="M346" i="7"/>
  <c r="N346" i="7"/>
  <c r="O346" i="7"/>
  <c r="D347" i="7"/>
  <c r="E347" i="7"/>
  <c r="F347" i="7"/>
  <c r="G347" i="7"/>
  <c r="H347" i="7"/>
  <c r="I347" i="7"/>
  <c r="J347" i="7"/>
  <c r="K347" i="7"/>
  <c r="L347" i="7"/>
  <c r="M347" i="7"/>
  <c r="N347" i="7"/>
  <c r="O347" i="7"/>
  <c r="D348" i="7"/>
  <c r="E348" i="7"/>
  <c r="F348" i="7"/>
  <c r="G348" i="7"/>
  <c r="H348" i="7"/>
  <c r="I348" i="7"/>
  <c r="J348" i="7"/>
  <c r="K348" i="7"/>
  <c r="L348" i="7"/>
  <c r="M348" i="7"/>
  <c r="N348" i="7"/>
  <c r="O348" i="7"/>
  <c r="D349" i="7"/>
  <c r="E349" i="7"/>
  <c r="F349" i="7"/>
  <c r="G349" i="7"/>
  <c r="H349" i="7"/>
  <c r="I349" i="7"/>
  <c r="J349" i="7"/>
  <c r="K349" i="7"/>
  <c r="L349" i="7"/>
  <c r="M349" i="7"/>
  <c r="N349" i="7"/>
  <c r="O349" i="7"/>
  <c r="D350" i="7"/>
  <c r="E350" i="7"/>
  <c r="F350" i="7"/>
  <c r="G350" i="7"/>
  <c r="H350" i="7"/>
  <c r="I350" i="7"/>
  <c r="J350" i="7"/>
  <c r="K350" i="7"/>
  <c r="L350" i="7"/>
  <c r="M350" i="7"/>
  <c r="N350" i="7"/>
  <c r="O350" i="7"/>
  <c r="D29" i="7"/>
  <c r="E29" i="7"/>
  <c r="F29" i="7"/>
  <c r="G29" i="7"/>
  <c r="H29" i="7"/>
  <c r="I29" i="7"/>
  <c r="J29" i="7"/>
  <c r="K29" i="7"/>
  <c r="L29" i="7"/>
  <c r="M29" i="7"/>
  <c r="N29" i="7"/>
  <c r="O29" i="7"/>
  <c r="D30" i="7"/>
  <c r="E30" i="7"/>
  <c r="F30" i="7"/>
  <c r="G30" i="7"/>
  <c r="H30" i="7"/>
  <c r="I30" i="7"/>
  <c r="J30" i="7"/>
  <c r="K30" i="7"/>
  <c r="L30" i="7"/>
  <c r="M30" i="7"/>
  <c r="N30" i="7"/>
  <c r="O30" i="7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E33" i="7"/>
  <c r="F33" i="7"/>
  <c r="G33" i="7"/>
  <c r="H33" i="7"/>
  <c r="I33" i="7"/>
  <c r="J33" i="7"/>
  <c r="K33" i="7"/>
  <c r="L33" i="7"/>
  <c r="M33" i="7"/>
  <c r="N33" i="7"/>
  <c r="O33" i="7"/>
  <c r="D34" i="7"/>
  <c r="E34" i="7"/>
  <c r="F34" i="7"/>
  <c r="G34" i="7"/>
  <c r="H34" i="7"/>
  <c r="I34" i="7"/>
  <c r="J34" i="7"/>
  <c r="K34" i="7"/>
  <c r="L34" i="7"/>
  <c r="M34" i="7"/>
  <c r="N34" i="7"/>
  <c r="O34" i="7"/>
  <c r="D35" i="7"/>
  <c r="E35" i="7"/>
  <c r="F35" i="7"/>
  <c r="G35" i="7"/>
  <c r="H35" i="7"/>
  <c r="I35" i="7"/>
  <c r="J35" i="7"/>
  <c r="K35" i="7"/>
  <c r="L35" i="7"/>
  <c r="M35" i="7"/>
  <c r="N35" i="7"/>
  <c r="O35" i="7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E38" i="7"/>
  <c r="F38" i="7"/>
  <c r="G38" i="7"/>
  <c r="H38" i="7"/>
  <c r="I38" i="7"/>
  <c r="J38" i="7"/>
  <c r="K38" i="7"/>
  <c r="L38" i="7"/>
  <c r="M38" i="7"/>
  <c r="N38" i="7"/>
  <c r="O38" i="7"/>
  <c r="D39" i="7"/>
  <c r="E39" i="7"/>
  <c r="F39" i="7"/>
  <c r="G39" i="7"/>
  <c r="H39" i="7"/>
  <c r="I39" i="7"/>
  <c r="J39" i="7"/>
  <c r="K39" i="7"/>
  <c r="L39" i="7"/>
  <c r="M39" i="7"/>
  <c r="N39" i="7"/>
  <c r="O39" i="7"/>
  <c r="D40" i="7"/>
  <c r="E40" i="7"/>
  <c r="F40" i="7"/>
  <c r="G40" i="7"/>
  <c r="H40" i="7"/>
  <c r="I40" i="7"/>
  <c r="J40" i="7"/>
  <c r="K40" i="7"/>
  <c r="L40" i="7"/>
  <c r="M40" i="7"/>
  <c r="N40" i="7"/>
  <c r="O40" i="7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E43" i="7"/>
  <c r="F43" i="7"/>
  <c r="G43" i="7"/>
  <c r="H43" i="7"/>
  <c r="I43" i="7"/>
  <c r="J43" i="7"/>
  <c r="K43" i="7"/>
  <c r="L43" i="7"/>
  <c r="M43" i="7"/>
  <c r="N43" i="7"/>
  <c r="O43" i="7"/>
  <c r="D44" i="7"/>
  <c r="E44" i="7"/>
  <c r="F44" i="7"/>
  <c r="G44" i="7"/>
  <c r="H44" i="7"/>
  <c r="I44" i="7"/>
  <c r="J44" i="7"/>
  <c r="K44" i="7"/>
  <c r="L44" i="7"/>
  <c r="M44" i="7"/>
  <c r="N44" i="7"/>
  <c r="O44" i="7"/>
  <c r="D45" i="7"/>
  <c r="E45" i="7"/>
  <c r="F45" i="7"/>
  <c r="G45" i="7"/>
  <c r="H45" i="7"/>
  <c r="I45" i="7"/>
  <c r="J45" i="7"/>
  <c r="K45" i="7"/>
  <c r="L45" i="7"/>
  <c r="M45" i="7"/>
  <c r="N45" i="7"/>
  <c r="O45" i="7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E48" i="7"/>
  <c r="F48" i="7"/>
  <c r="G48" i="7"/>
  <c r="H48" i="7"/>
  <c r="I48" i="7"/>
  <c r="J48" i="7"/>
  <c r="K48" i="7"/>
  <c r="L48" i="7"/>
  <c r="M48" i="7"/>
  <c r="N48" i="7"/>
  <c r="O48" i="7"/>
  <c r="D49" i="7"/>
  <c r="E49" i="7"/>
  <c r="F49" i="7"/>
  <c r="G49" i="7"/>
  <c r="H49" i="7"/>
  <c r="I49" i="7"/>
  <c r="J49" i="7"/>
  <c r="K49" i="7"/>
  <c r="L49" i="7"/>
  <c r="M49" i="7"/>
  <c r="N49" i="7"/>
  <c r="O49" i="7"/>
  <c r="D50" i="7"/>
  <c r="E50" i="7"/>
  <c r="F50" i="7"/>
  <c r="G50" i="7"/>
  <c r="H50" i="7"/>
  <c r="I50" i="7"/>
  <c r="J50" i="7"/>
  <c r="K50" i="7"/>
  <c r="L50" i="7"/>
  <c r="M50" i="7"/>
  <c r="N50" i="7"/>
  <c r="O50" i="7"/>
  <c r="D51" i="7"/>
  <c r="E51" i="7"/>
  <c r="F51" i="7"/>
  <c r="G51" i="7"/>
  <c r="H51" i="7"/>
  <c r="I51" i="7"/>
  <c r="J51" i="7"/>
  <c r="K51" i="7"/>
  <c r="L51" i="7"/>
  <c r="M51" i="7"/>
  <c r="N51" i="7"/>
  <c r="O51" i="7"/>
  <c r="D53" i="7"/>
  <c r="E53" i="7"/>
  <c r="F53" i="7"/>
  <c r="G53" i="7"/>
  <c r="H53" i="7"/>
  <c r="I53" i="7"/>
  <c r="J53" i="7"/>
  <c r="K53" i="7"/>
  <c r="L53" i="7"/>
  <c r="M53" i="7"/>
  <c r="N53" i="7"/>
  <c r="O53" i="7"/>
  <c r="D54" i="7"/>
  <c r="E54" i="7"/>
  <c r="F54" i="7"/>
  <c r="G54" i="7"/>
  <c r="H54" i="7"/>
  <c r="I54" i="7"/>
  <c r="J54" i="7"/>
  <c r="K54" i="7"/>
  <c r="L54" i="7"/>
  <c r="M54" i="7"/>
  <c r="N54" i="7"/>
  <c r="O54" i="7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E58" i="7"/>
  <c r="F58" i="7"/>
  <c r="G58" i="7"/>
  <c r="H58" i="7"/>
  <c r="I58" i="7"/>
  <c r="J58" i="7"/>
  <c r="K58" i="7"/>
  <c r="L58" i="7"/>
  <c r="M58" i="7"/>
  <c r="N58" i="7"/>
  <c r="O58" i="7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E23" i="7"/>
  <c r="F23" i="7"/>
  <c r="G23" i="7"/>
  <c r="H23" i="7"/>
  <c r="I23" i="7"/>
  <c r="J23" i="7"/>
  <c r="K23" i="7"/>
  <c r="L23" i="7"/>
  <c r="M23" i="7"/>
  <c r="N23" i="7"/>
  <c r="O23" i="7"/>
  <c r="D24" i="7"/>
  <c r="E24" i="7"/>
  <c r="F24" i="7"/>
  <c r="G24" i="7"/>
  <c r="H24" i="7"/>
  <c r="I24" i="7"/>
  <c r="J24" i="7"/>
  <c r="K24" i="7"/>
  <c r="L24" i="7"/>
  <c r="M24" i="7"/>
  <c r="N24" i="7"/>
  <c r="O24" i="7"/>
  <c r="D25" i="7"/>
  <c r="E25" i="7"/>
  <c r="F25" i="7"/>
  <c r="G25" i="7"/>
  <c r="H25" i="7"/>
  <c r="I25" i="7"/>
  <c r="J25" i="7"/>
  <c r="K25" i="7"/>
  <c r="L25" i="7"/>
  <c r="M25" i="7"/>
  <c r="N25" i="7"/>
  <c r="O25" i="7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E28" i="7"/>
  <c r="F28" i="7"/>
  <c r="G28" i="7"/>
  <c r="H28" i="7"/>
  <c r="I28" i="7"/>
  <c r="J28" i="7"/>
  <c r="K28" i="7"/>
  <c r="L28" i="7"/>
  <c r="M28" i="7"/>
  <c r="N28" i="7"/>
  <c r="O28" i="7"/>
  <c r="D15" i="7"/>
  <c r="E15" i="7"/>
  <c r="F15" i="7"/>
  <c r="G15" i="7"/>
  <c r="H15" i="7"/>
  <c r="I15" i="7"/>
  <c r="J15" i="7"/>
  <c r="K15" i="7"/>
  <c r="L15" i="7"/>
  <c r="M15" i="7"/>
  <c r="N15" i="7"/>
  <c r="O15" i="7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E18" i="7"/>
  <c r="F18" i="7"/>
  <c r="G18" i="7"/>
  <c r="H18" i="7"/>
  <c r="I18" i="7"/>
  <c r="J18" i="7"/>
  <c r="K18" i="7"/>
  <c r="L18" i="7"/>
  <c r="M18" i="7"/>
  <c r="N18" i="7"/>
  <c r="O18" i="7"/>
  <c r="D19" i="7"/>
  <c r="E19" i="7"/>
  <c r="F19" i="7"/>
  <c r="G19" i="7"/>
  <c r="H19" i="7"/>
  <c r="I19" i="7"/>
  <c r="J19" i="7"/>
  <c r="K19" i="7"/>
  <c r="L19" i="7"/>
  <c r="M19" i="7"/>
  <c r="N19" i="7"/>
  <c r="O19" i="7"/>
  <c r="D20" i="7"/>
  <c r="E20" i="7"/>
  <c r="F20" i="7"/>
  <c r="G20" i="7"/>
  <c r="H20" i="7"/>
  <c r="I20" i="7"/>
  <c r="J20" i="7"/>
  <c r="K20" i="7"/>
  <c r="L20" i="7"/>
  <c r="M20" i="7"/>
  <c r="N20" i="7"/>
  <c r="O20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E13" i="7"/>
  <c r="F13" i="7"/>
  <c r="G13" i="7"/>
  <c r="H13" i="7"/>
  <c r="I13" i="7"/>
  <c r="J13" i="7"/>
  <c r="K13" i="7"/>
  <c r="L13" i="7"/>
  <c r="M13" i="7"/>
  <c r="N13" i="7"/>
  <c r="O13" i="7"/>
  <c r="D14" i="7"/>
  <c r="E14" i="7"/>
  <c r="F14" i="7"/>
  <c r="G14" i="7"/>
  <c r="H14" i="7"/>
  <c r="I14" i="7"/>
  <c r="J14" i="7"/>
  <c r="K14" i="7"/>
  <c r="L14" i="7"/>
  <c r="M14" i="7"/>
  <c r="N14" i="7"/>
  <c r="O14" i="7"/>
  <c r="O11" i="7"/>
  <c r="F11" i="7"/>
  <c r="G11" i="7"/>
  <c r="H11" i="7"/>
  <c r="I11" i="7"/>
  <c r="J11" i="7"/>
  <c r="K11" i="7"/>
  <c r="L11" i="7"/>
  <c r="M11" i="7"/>
  <c r="N11" i="7"/>
  <c r="E11" i="7"/>
  <c r="D11" i="7"/>
  <c r="O796" i="5"/>
  <c r="O795" i="5"/>
  <c r="O794" i="5"/>
  <c r="O793" i="5"/>
  <c r="O792" i="5"/>
  <c r="O791" i="5"/>
  <c r="O790" i="5"/>
  <c r="O789" i="5"/>
  <c r="O788" i="5"/>
  <c r="O785" i="5"/>
  <c r="O784" i="5"/>
  <c r="O783" i="5"/>
  <c r="O782" i="5"/>
  <c r="O779" i="5"/>
  <c r="O778" i="5"/>
  <c r="O777" i="5"/>
  <c r="O776" i="5"/>
  <c r="O775" i="5"/>
  <c r="O774" i="5"/>
  <c r="O773" i="5"/>
  <c r="O770" i="5"/>
  <c r="O769" i="5"/>
  <c r="O768" i="5"/>
  <c r="O767" i="5"/>
  <c r="O766" i="5"/>
  <c r="O763" i="5"/>
  <c r="O762" i="5"/>
  <c r="O761" i="5"/>
  <c r="O760" i="5"/>
  <c r="O759" i="5"/>
  <c r="O758" i="5"/>
  <c r="O757" i="5"/>
  <c r="O756" i="5"/>
  <c r="O755" i="5"/>
  <c r="O754" i="5"/>
  <c r="O753" i="5"/>
  <c r="O750" i="5"/>
  <c r="O749" i="5"/>
  <c r="O748" i="5"/>
  <c r="O747" i="5"/>
  <c r="O746" i="5"/>
  <c r="O745" i="5"/>
  <c r="O744" i="5"/>
  <c r="O743" i="5"/>
  <c r="O742" i="5"/>
  <c r="O739" i="5"/>
  <c r="O738" i="5"/>
  <c r="O737" i="5"/>
  <c r="O736" i="5"/>
  <c r="O735" i="5"/>
  <c r="O734" i="5"/>
  <c r="O733" i="5"/>
  <c r="O732" i="5"/>
  <c r="O729" i="5"/>
  <c r="O728" i="5"/>
  <c r="O727" i="5"/>
  <c r="O726" i="5"/>
  <c r="O725" i="5"/>
  <c r="O724" i="5"/>
  <c r="O721" i="5"/>
  <c r="O720" i="5"/>
  <c r="O719" i="5"/>
  <c r="O718" i="5"/>
  <c r="O717" i="5"/>
  <c r="O714" i="5"/>
  <c r="O713" i="5"/>
  <c r="O712" i="5"/>
  <c r="O711" i="5"/>
  <c r="O710" i="5"/>
  <c r="O707" i="5"/>
  <c r="O706" i="5"/>
  <c r="O705" i="5"/>
  <c r="O704" i="5"/>
  <c r="O703" i="5"/>
  <c r="O702" i="5"/>
  <c r="O701" i="5"/>
  <c r="O698" i="5"/>
  <c r="O697" i="5"/>
  <c r="O696" i="5"/>
  <c r="O695" i="5"/>
  <c r="O694" i="5"/>
  <c r="O693" i="5"/>
  <c r="O692" i="5"/>
  <c r="O689" i="5"/>
  <c r="O688" i="5"/>
  <c r="O687" i="5"/>
  <c r="O686" i="5"/>
  <c r="O685" i="5"/>
  <c r="O684" i="5"/>
  <c r="O681" i="5"/>
  <c r="O680" i="5"/>
  <c r="O679" i="5"/>
  <c r="O678" i="5"/>
  <c r="O677" i="5"/>
  <c r="O676" i="5"/>
  <c r="O675" i="5"/>
  <c r="O672" i="5"/>
  <c r="O671" i="5"/>
  <c r="O670" i="5"/>
  <c r="O669" i="5"/>
  <c r="O668" i="5"/>
  <c r="O667" i="5"/>
  <c r="O666" i="5"/>
  <c r="O663" i="5"/>
  <c r="O662" i="5"/>
  <c r="O661" i="5"/>
  <c r="O660" i="5"/>
  <c r="O659" i="5"/>
  <c r="O658" i="5"/>
  <c r="O657" i="5"/>
  <c r="O654" i="5"/>
  <c r="O653" i="5"/>
  <c r="O652" i="5"/>
  <c r="O651" i="5"/>
  <c r="O650" i="5"/>
  <c r="O649" i="5"/>
  <c r="O648" i="5"/>
  <c r="O645" i="5"/>
  <c r="O644" i="5"/>
  <c r="O643" i="5"/>
  <c r="O642" i="5"/>
  <c r="O641" i="5"/>
  <c r="O640" i="5"/>
  <c r="O639" i="5"/>
  <c r="O638" i="5"/>
  <c r="O637" i="5"/>
  <c r="O636" i="5"/>
  <c r="O635" i="5"/>
  <c r="O634" i="5"/>
  <c r="O631" i="5"/>
  <c r="O630" i="5"/>
  <c r="O629" i="5"/>
  <c r="O628" i="5"/>
  <c r="O627" i="5"/>
  <c r="O626" i="5"/>
  <c r="O624" i="5"/>
  <c r="O623" i="5"/>
  <c r="O622" i="5"/>
  <c r="O621" i="5"/>
  <c r="O620" i="5"/>
  <c r="O619" i="5"/>
  <c r="O618" i="5"/>
  <c r="O615" i="5"/>
  <c r="O614" i="5"/>
  <c r="O611" i="5"/>
  <c r="O610" i="5"/>
  <c r="O609" i="5"/>
  <c r="O608" i="5"/>
  <c r="O607" i="5"/>
  <c r="O606" i="5"/>
  <c r="O605" i="5"/>
  <c r="O604" i="5"/>
  <c r="O601" i="5"/>
  <c r="O600" i="5"/>
  <c r="O599" i="5"/>
  <c r="O598" i="5"/>
  <c r="O597" i="5"/>
  <c r="O596" i="5"/>
  <c r="O595" i="5"/>
  <c r="O594" i="5"/>
  <c r="O593" i="5"/>
  <c r="O592" i="5"/>
  <c r="O589" i="5"/>
  <c r="O588" i="5"/>
  <c r="O587" i="5"/>
  <c r="O586" i="5"/>
  <c r="O585" i="5"/>
  <c r="O584" i="5"/>
  <c r="O583" i="5"/>
  <c r="O582" i="5"/>
  <c r="O581" i="5"/>
  <c r="O580" i="5"/>
  <c r="O579" i="5"/>
  <c r="O576" i="5"/>
  <c r="O575" i="5"/>
  <c r="O574" i="5"/>
  <c r="O573" i="5"/>
  <c r="O572" i="5"/>
  <c r="O571" i="5"/>
  <c r="O568" i="5"/>
  <c r="O567" i="5"/>
  <c r="O566" i="5"/>
  <c r="O565" i="5"/>
  <c r="O564" i="5"/>
  <c r="O563" i="5"/>
  <c r="O562" i="5"/>
  <c r="O561" i="5"/>
  <c r="O560" i="5"/>
  <c r="O559" i="5"/>
  <c r="O558" i="5"/>
  <c r="O557" i="5"/>
  <c r="O554" i="5"/>
  <c r="O553" i="5"/>
  <c r="O552" i="5"/>
  <c r="O551" i="5"/>
  <c r="O550" i="5"/>
  <c r="O549" i="5"/>
  <c r="O548" i="5"/>
  <c r="O545" i="5"/>
  <c r="O544" i="5"/>
  <c r="O543" i="5"/>
  <c r="O542" i="5"/>
  <c r="O541" i="5"/>
  <c r="O540" i="5"/>
  <c r="O539" i="5"/>
  <c r="O536" i="5"/>
  <c r="O535" i="5"/>
  <c r="O534" i="5"/>
  <c r="O533" i="5"/>
  <c r="O532" i="5"/>
  <c r="O531" i="5"/>
  <c r="O528" i="5"/>
  <c r="O527" i="5"/>
  <c r="O526" i="5"/>
  <c r="O525" i="5"/>
  <c r="O524" i="5"/>
  <c r="O523" i="5"/>
  <c r="O522" i="5"/>
  <c r="O521" i="5"/>
  <c r="O518" i="5"/>
  <c r="O517" i="5"/>
  <c r="O516" i="5"/>
  <c r="O515" i="5"/>
  <c r="O514" i="5"/>
  <c r="O513" i="5"/>
  <c r="O512" i="5"/>
  <c r="O511" i="5"/>
  <c r="O508" i="5"/>
  <c r="O507" i="5"/>
  <c r="O506" i="5"/>
  <c r="O505" i="5"/>
  <c r="O504" i="5"/>
  <c r="O503" i="5"/>
  <c r="O500" i="5"/>
  <c r="O499" i="5"/>
  <c r="O498" i="5"/>
  <c r="O497" i="5"/>
  <c r="O496" i="5"/>
  <c r="O495" i="5"/>
  <c r="O494" i="5"/>
  <c r="O491" i="5"/>
  <c r="O490" i="5"/>
  <c r="O489" i="5"/>
  <c r="O488" i="5"/>
  <c r="O487" i="5"/>
  <c r="O486" i="5"/>
  <c r="O483" i="5"/>
  <c r="O482" i="5"/>
  <c r="O481" i="5"/>
  <c r="O480" i="5"/>
  <c r="O479" i="5"/>
  <c r="O476" i="5"/>
  <c r="O475" i="5"/>
  <c r="O474" i="5"/>
  <c r="O473" i="5"/>
  <c r="O470" i="5"/>
  <c r="O469" i="5"/>
  <c r="O468" i="5"/>
  <c r="O465" i="5"/>
  <c r="O464" i="5"/>
  <c r="O463" i="5"/>
  <c r="O462" i="5"/>
  <c r="O461" i="5"/>
  <c r="O772" i="5" l="1"/>
  <c r="O334" i="7" s="1"/>
  <c r="O787" i="5"/>
  <c r="O345" i="7" s="1"/>
  <c r="O709" i="5"/>
  <c r="O223" i="7" s="1"/>
  <c r="O741" i="5"/>
  <c r="O290" i="7" s="1"/>
  <c r="O665" i="5"/>
  <c r="O200" i="7" s="1"/>
  <c r="O656" i="5"/>
  <c r="O177" i="7" s="1"/>
  <c r="O478" i="5"/>
  <c r="O55" i="7" s="1"/>
  <c r="O510" i="5"/>
  <c r="O88" i="7" s="1"/>
  <c r="O647" i="5"/>
  <c r="O172" i="7" s="1"/>
  <c r="O633" i="5"/>
  <c r="O168" i="7" s="1"/>
  <c r="O617" i="5"/>
  <c r="O160" i="7" s="1"/>
  <c r="O700" i="5"/>
  <c r="O218" i="7" s="1"/>
  <c r="O752" i="5"/>
  <c r="O292" i="7" s="1"/>
  <c r="O674" i="5"/>
  <c r="O214" i="7" s="1"/>
  <c r="O570" i="5"/>
  <c r="O124" i="7" s="1"/>
  <c r="O765" i="5"/>
  <c r="O322" i="7" s="1"/>
  <c r="O731" i="5"/>
  <c r="O282" i="7" s="1"/>
  <c r="O691" i="5"/>
  <c r="O212" i="7" s="1"/>
  <c r="O723" i="5"/>
  <c r="O259" i="7" s="1"/>
  <c r="O591" i="5"/>
  <c r="O146" i="7" s="1"/>
  <c r="O520" i="5"/>
  <c r="O90" i="7" s="1"/>
  <c r="O556" i="5"/>
  <c r="O114" i="7" s="1"/>
  <c r="O502" i="5"/>
  <c r="O82" i="7" s="1"/>
  <c r="O472" i="5"/>
  <c r="O578" i="5"/>
  <c r="O134" i="7" s="1"/>
  <c r="O547" i="5"/>
  <c r="O105" i="7" s="1"/>
  <c r="U504" i="5" l="1"/>
  <c r="U505" i="5"/>
  <c r="U506" i="5"/>
  <c r="U507" i="5"/>
  <c r="U508" i="5"/>
  <c r="U512" i="5"/>
  <c r="U513" i="5"/>
  <c r="U514" i="5"/>
  <c r="U515" i="5"/>
  <c r="U516" i="5"/>
  <c r="U517" i="5"/>
  <c r="U518" i="5"/>
  <c r="U522" i="5"/>
  <c r="U523" i="5"/>
  <c r="U524" i="5"/>
  <c r="U525" i="5"/>
  <c r="U526" i="5"/>
  <c r="U527" i="5"/>
  <c r="U528" i="5"/>
  <c r="U549" i="5"/>
  <c r="U550" i="5"/>
  <c r="U552" i="5"/>
  <c r="U553" i="5"/>
  <c r="U554" i="5"/>
  <c r="U558" i="5"/>
  <c r="U559" i="5"/>
  <c r="U560" i="5"/>
  <c r="U561" i="5"/>
  <c r="U562" i="5"/>
  <c r="U563" i="5"/>
  <c r="U564" i="5"/>
  <c r="U565" i="5"/>
  <c r="U566" i="5"/>
  <c r="U567" i="5"/>
  <c r="U568" i="5"/>
  <c r="U572" i="5"/>
  <c r="U573" i="5"/>
  <c r="U574" i="5"/>
  <c r="U575" i="5"/>
  <c r="U576" i="5"/>
  <c r="U580" i="5"/>
  <c r="U581" i="5"/>
  <c r="U582" i="5"/>
  <c r="U583" i="5"/>
  <c r="U584" i="5"/>
  <c r="U585" i="5"/>
  <c r="U586" i="5"/>
  <c r="U587" i="5"/>
  <c r="U588" i="5"/>
  <c r="U589" i="5"/>
  <c r="U593" i="5"/>
  <c r="U594" i="5"/>
  <c r="U595" i="5"/>
  <c r="U596" i="5"/>
  <c r="U597" i="5"/>
  <c r="U598" i="5"/>
  <c r="U599" i="5"/>
  <c r="U600" i="5"/>
  <c r="U601" i="5"/>
  <c r="U624" i="5"/>
  <c r="U626" i="5"/>
  <c r="U627" i="5"/>
  <c r="U628" i="5"/>
  <c r="U629" i="5"/>
  <c r="U630" i="5"/>
  <c r="U631" i="5"/>
  <c r="U619" i="5"/>
  <c r="U620" i="5"/>
  <c r="U621" i="5"/>
  <c r="U623" i="5"/>
  <c r="U635" i="5"/>
  <c r="U636" i="5"/>
  <c r="U637" i="5"/>
  <c r="U638" i="5"/>
  <c r="U639" i="5"/>
  <c r="U640" i="5"/>
  <c r="U641" i="5"/>
  <c r="U642" i="5"/>
  <c r="U643" i="5"/>
  <c r="U644" i="5"/>
  <c r="U645" i="5"/>
  <c r="U649" i="5"/>
  <c r="U650" i="5"/>
  <c r="U651" i="5"/>
  <c r="U652" i="5"/>
  <c r="U653" i="5"/>
  <c r="U654" i="5"/>
  <c r="U658" i="5"/>
  <c r="U659" i="5"/>
  <c r="U660" i="5"/>
  <c r="U661" i="5"/>
  <c r="U662" i="5"/>
  <c r="U663" i="5"/>
  <c r="U667" i="5"/>
  <c r="U668" i="5"/>
  <c r="U669" i="5"/>
  <c r="U670" i="5"/>
  <c r="U671" i="5"/>
  <c r="U672" i="5"/>
  <c r="U666" i="5"/>
  <c r="T665" i="5"/>
  <c r="U676" i="5"/>
  <c r="U677" i="5"/>
  <c r="U678" i="5"/>
  <c r="U679" i="5"/>
  <c r="U680" i="5"/>
  <c r="U681" i="5"/>
  <c r="U693" i="5"/>
  <c r="U694" i="5"/>
  <c r="U695" i="5"/>
  <c r="U696" i="5"/>
  <c r="U697" i="5"/>
  <c r="U698" i="5"/>
  <c r="U702" i="5"/>
  <c r="U703" i="5"/>
  <c r="U704" i="5"/>
  <c r="U705" i="5"/>
  <c r="U706" i="5"/>
  <c r="U707" i="5"/>
  <c r="U711" i="5"/>
  <c r="U712" i="5"/>
  <c r="U713" i="5"/>
  <c r="U714" i="5"/>
  <c r="U725" i="5"/>
  <c r="U726" i="5"/>
  <c r="U729" i="5"/>
  <c r="U733" i="5"/>
  <c r="U734" i="5"/>
  <c r="U735" i="5"/>
  <c r="U736" i="5"/>
  <c r="U737" i="5"/>
  <c r="U738" i="5"/>
  <c r="U739" i="5"/>
  <c r="U744" i="5"/>
  <c r="U745" i="5"/>
  <c r="U749" i="5"/>
  <c r="U750" i="5"/>
  <c r="U754" i="5"/>
  <c r="U755" i="5"/>
  <c r="U756" i="5"/>
  <c r="U757" i="5"/>
  <c r="U758" i="5"/>
  <c r="U759" i="5"/>
  <c r="U760" i="5"/>
  <c r="U761" i="5"/>
  <c r="U762" i="5"/>
  <c r="U763" i="5"/>
  <c r="U767" i="5"/>
  <c r="U768" i="5"/>
  <c r="U769" i="5"/>
  <c r="U770" i="5"/>
  <c r="U774" i="5"/>
  <c r="U775" i="5"/>
  <c r="U776" i="5"/>
  <c r="U777" i="5"/>
  <c r="U778" i="5"/>
  <c r="U779" i="5"/>
  <c r="U791" i="5"/>
  <c r="U792" i="5"/>
  <c r="U794" i="5"/>
  <c r="U795" i="5"/>
  <c r="U796" i="5"/>
  <c r="U788" i="5"/>
  <c r="T787" i="5"/>
  <c r="U773" i="5"/>
  <c r="T772" i="5"/>
  <c r="U766" i="5"/>
  <c r="T765" i="5"/>
  <c r="U753" i="5"/>
  <c r="T752" i="5"/>
  <c r="U742" i="5"/>
  <c r="T741" i="5"/>
  <c r="U732" i="5"/>
  <c r="T731" i="5"/>
  <c r="U724" i="5"/>
  <c r="T723" i="5"/>
  <c r="U710" i="5"/>
  <c r="T709" i="5"/>
  <c r="U701" i="5"/>
  <c r="T700" i="5"/>
  <c r="U692" i="5"/>
  <c r="T691" i="5"/>
  <c r="U675" i="5"/>
  <c r="T674" i="5"/>
  <c r="U657" i="5"/>
  <c r="T656" i="5"/>
  <c r="U648" i="5"/>
  <c r="T647" i="5"/>
  <c r="U634" i="5"/>
  <c r="T633" i="5"/>
  <c r="U618" i="5"/>
  <c r="T617" i="5"/>
  <c r="U592" i="5"/>
  <c r="T591" i="5"/>
  <c r="U579" i="5"/>
  <c r="T578" i="5"/>
  <c r="U571" i="5"/>
  <c r="T570" i="5"/>
  <c r="U557" i="5"/>
  <c r="T556" i="5"/>
  <c r="T547" i="5"/>
  <c r="U521" i="5"/>
  <c r="U529" i="5" s="1"/>
  <c r="T520" i="5"/>
  <c r="U511" i="5"/>
  <c r="T510" i="5"/>
  <c r="U503" i="5"/>
  <c r="U509" i="5" s="1"/>
  <c r="T502" i="5"/>
  <c r="U483" i="5"/>
  <c r="U482" i="5"/>
  <c r="U481" i="5"/>
  <c r="U480" i="5"/>
  <c r="U479" i="5"/>
  <c r="T478" i="5"/>
  <c r="U474" i="5"/>
  <c r="U475" i="5"/>
  <c r="U476" i="5"/>
  <c r="U473" i="5"/>
  <c r="T472" i="5"/>
  <c r="U577" i="5" l="1"/>
  <c r="U771" i="5"/>
  <c r="U484" i="5"/>
  <c r="U730" i="5"/>
  <c r="U655" i="5"/>
  <c r="U682" i="5"/>
  <c r="U519" i="5"/>
  <c r="U555" i="5"/>
  <c r="U764" i="5"/>
  <c r="U569" i="5"/>
  <c r="U797" i="5"/>
  <c r="U740" i="5"/>
  <c r="U590" i="5"/>
  <c r="U673" i="5"/>
  <c r="U477" i="5"/>
  <c r="U602" i="5"/>
  <c r="U664" i="5"/>
  <c r="U699" i="5"/>
  <c r="U708" i="5"/>
  <c r="U632" i="5"/>
  <c r="U646" i="5"/>
  <c r="U715" i="5"/>
  <c r="U780" i="5"/>
  <c r="U751" i="5"/>
  <c r="B9" i="4"/>
  <c r="B7" i="4"/>
  <c r="I16" i="4" l="1"/>
  <c r="U16" i="4" s="1"/>
  <c r="I15" i="4"/>
  <c r="U15" i="4" s="1"/>
  <c r="I9" i="4"/>
  <c r="U9" i="4" s="1"/>
  <c r="I8" i="4"/>
  <c r="U8" i="4" s="1"/>
  <c r="AM303" i="7"/>
  <c r="AN303" i="7"/>
  <c r="AO303" i="7"/>
  <c r="AP303" i="7"/>
  <c r="AQ303" i="7"/>
  <c r="AR303" i="7"/>
  <c r="AS303" i="7"/>
  <c r="AT303" i="7"/>
  <c r="AU303" i="7"/>
  <c r="AV303" i="7"/>
  <c r="AW303" i="7"/>
  <c r="AM304" i="7"/>
  <c r="AN304" i="7"/>
  <c r="AO304" i="7"/>
  <c r="AP304" i="7"/>
  <c r="AQ304" i="7"/>
  <c r="AR304" i="7"/>
  <c r="AS304" i="7"/>
  <c r="AT304" i="7"/>
  <c r="AU304" i="7"/>
  <c r="AV304" i="7"/>
  <c r="AW304" i="7"/>
  <c r="AM305" i="7"/>
  <c r="AN305" i="7"/>
  <c r="AO305" i="7"/>
  <c r="AP305" i="7"/>
  <c r="AQ305" i="7"/>
  <c r="AR305" i="7"/>
  <c r="AS305" i="7"/>
  <c r="AT305" i="7"/>
  <c r="AU305" i="7"/>
  <c r="AV305" i="7"/>
  <c r="AW305" i="7"/>
  <c r="AM306" i="7"/>
  <c r="AN306" i="7"/>
  <c r="AO306" i="7"/>
  <c r="AP306" i="7"/>
  <c r="AQ306" i="7"/>
  <c r="AR306" i="7"/>
  <c r="AS306" i="7"/>
  <c r="AT306" i="7"/>
  <c r="AU306" i="7"/>
  <c r="AV306" i="7"/>
  <c r="AW306" i="7"/>
  <c r="AM307" i="7"/>
  <c r="AN307" i="7"/>
  <c r="AO307" i="7"/>
  <c r="AP307" i="7"/>
  <c r="AQ307" i="7"/>
  <c r="AR307" i="7"/>
  <c r="AS307" i="7"/>
  <c r="AT307" i="7"/>
  <c r="AU307" i="7"/>
  <c r="AV307" i="7"/>
  <c r="AW307" i="7"/>
  <c r="AM308" i="7"/>
  <c r="AN308" i="7"/>
  <c r="AO308" i="7"/>
  <c r="AP308" i="7"/>
  <c r="AQ308" i="7"/>
  <c r="AR308" i="7"/>
  <c r="AS308" i="7"/>
  <c r="AT308" i="7"/>
  <c r="AU308" i="7"/>
  <c r="AV308" i="7"/>
  <c r="AW308" i="7"/>
  <c r="AM309" i="7"/>
  <c r="AN309" i="7"/>
  <c r="AO309" i="7"/>
  <c r="AP309" i="7"/>
  <c r="AQ309" i="7"/>
  <c r="AR309" i="7"/>
  <c r="AS309" i="7"/>
  <c r="AT309" i="7"/>
  <c r="AU309" i="7"/>
  <c r="AV309" i="7"/>
  <c r="AW309" i="7"/>
  <c r="AM310" i="7"/>
  <c r="AN310" i="7"/>
  <c r="AO310" i="7"/>
  <c r="AP310" i="7"/>
  <c r="AQ310" i="7"/>
  <c r="AR310" i="7"/>
  <c r="AS310" i="7"/>
  <c r="AT310" i="7"/>
  <c r="AU310" i="7"/>
  <c r="AV310" i="7"/>
  <c r="AW310" i="7"/>
  <c r="AM311" i="7"/>
  <c r="AN311" i="7"/>
  <c r="AO311" i="7"/>
  <c r="AP311" i="7"/>
  <c r="AQ311" i="7"/>
  <c r="AR311" i="7"/>
  <c r="AS311" i="7"/>
  <c r="AT311" i="7"/>
  <c r="AU311" i="7"/>
  <c r="AV311" i="7"/>
  <c r="AW311" i="7"/>
  <c r="AM312" i="7"/>
  <c r="AN312" i="7"/>
  <c r="AO312" i="7"/>
  <c r="AP312" i="7"/>
  <c r="AQ312" i="7"/>
  <c r="AR312" i="7"/>
  <c r="AS312" i="7"/>
  <c r="AT312" i="7"/>
  <c r="AU312" i="7"/>
  <c r="AV312" i="7"/>
  <c r="AW312" i="7"/>
  <c r="AM313" i="7"/>
  <c r="AN313" i="7"/>
  <c r="AO313" i="7"/>
  <c r="AP313" i="7"/>
  <c r="AQ313" i="7"/>
  <c r="AR313" i="7"/>
  <c r="AS313" i="7"/>
  <c r="AT313" i="7"/>
  <c r="AU313" i="7"/>
  <c r="AV313" i="7"/>
  <c r="AW313" i="7"/>
  <c r="AM314" i="7"/>
  <c r="AN314" i="7"/>
  <c r="AO314" i="7"/>
  <c r="AP314" i="7"/>
  <c r="AQ314" i="7"/>
  <c r="AR314" i="7"/>
  <c r="AS314" i="7"/>
  <c r="AT314" i="7"/>
  <c r="AU314" i="7"/>
  <c r="AV314" i="7"/>
  <c r="AW314" i="7"/>
  <c r="AM315" i="7"/>
  <c r="AN315" i="7"/>
  <c r="AO315" i="7"/>
  <c r="AP315" i="7"/>
  <c r="AQ315" i="7"/>
  <c r="AR315" i="7"/>
  <c r="AS315" i="7"/>
  <c r="AT315" i="7"/>
  <c r="AU315" i="7"/>
  <c r="AV315" i="7"/>
  <c r="AW315" i="7"/>
  <c r="AM316" i="7"/>
  <c r="AN316" i="7"/>
  <c r="AO316" i="7"/>
  <c r="AP316" i="7"/>
  <c r="AQ316" i="7"/>
  <c r="AR316" i="7"/>
  <c r="AS316" i="7"/>
  <c r="AT316" i="7"/>
  <c r="AU316" i="7"/>
  <c r="AV316" i="7"/>
  <c r="AW316" i="7"/>
  <c r="AM317" i="7"/>
  <c r="AN317" i="7"/>
  <c r="AO317" i="7"/>
  <c r="AP317" i="7"/>
  <c r="AQ317" i="7"/>
  <c r="AR317" i="7"/>
  <c r="AS317" i="7"/>
  <c r="AT317" i="7"/>
  <c r="AU317" i="7"/>
  <c r="AV317" i="7"/>
  <c r="AW317" i="7"/>
  <c r="AM318" i="7"/>
  <c r="AN318" i="7"/>
  <c r="AO318" i="7"/>
  <c r="AP318" i="7"/>
  <c r="AQ318" i="7"/>
  <c r="AR318" i="7"/>
  <c r="AS318" i="7"/>
  <c r="AT318" i="7"/>
  <c r="AU318" i="7"/>
  <c r="AV318" i="7"/>
  <c r="AW318" i="7"/>
  <c r="AM319" i="7"/>
  <c r="AN319" i="7"/>
  <c r="AO319" i="7"/>
  <c r="AP319" i="7"/>
  <c r="AQ319" i="7"/>
  <c r="AR319" i="7"/>
  <c r="AS319" i="7"/>
  <c r="AT319" i="7"/>
  <c r="AU319" i="7"/>
  <c r="AV319" i="7"/>
  <c r="AW319" i="7"/>
  <c r="AM320" i="7"/>
  <c r="AN320" i="7"/>
  <c r="AO320" i="7"/>
  <c r="AP320" i="7"/>
  <c r="AQ320" i="7"/>
  <c r="AR320" i="7"/>
  <c r="AS320" i="7"/>
  <c r="AT320" i="7"/>
  <c r="AU320" i="7"/>
  <c r="AV320" i="7"/>
  <c r="AW320" i="7"/>
  <c r="AM321" i="7"/>
  <c r="AN321" i="7"/>
  <c r="AO321" i="7"/>
  <c r="AP321" i="7"/>
  <c r="AQ321" i="7"/>
  <c r="AR321" i="7"/>
  <c r="AS321" i="7"/>
  <c r="AT321" i="7"/>
  <c r="AU321" i="7"/>
  <c r="AV321" i="7"/>
  <c r="AW321" i="7"/>
  <c r="AM323" i="7"/>
  <c r="AN323" i="7"/>
  <c r="AO323" i="7"/>
  <c r="AP323" i="7"/>
  <c r="AQ323" i="7"/>
  <c r="AR323" i="7"/>
  <c r="AS323" i="7"/>
  <c r="AT323" i="7"/>
  <c r="AU323" i="7"/>
  <c r="AV323" i="7"/>
  <c r="AW323" i="7"/>
  <c r="AM324" i="7"/>
  <c r="AN324" i="7"/>
  <c r="AO324" i="7"/>
  <c r="AP324" i="7"/>
  <c r="AQ324" i="7"/>
  <c r="AR324" i="7"/>
  <c r="AS324" i="7"/>
  <c r="AT324" i="7"/>
  <c r="AU324" i="7"/>
  <c r="AV324" i="7"/>
  <c r="AW324" i="7"/>
  <c r="AM325" i="7"/>
  <c r="AN325" i="7"/>
  <c r="AO325" i="7"/>
  <c r="AP325" i="7"/>
  <c r="AQ325" i="7"/>
  <c r="AR325" i="7"/>
  <c r="AS325" i="7"/>
  <c r="AT325" i="7"/>
  <c r="AU325" i="7"/>
  <c r="AV325" i="7"/>
  <c r="AW325" i="7"/>
  <c r="AM326" i="7"/>
  <c r="AN326" i="7"/>
  <c r="AO326" i="7"/>
  <c r="AP326" i="7"/>
  <c r="AQ326" i="7"/>
  <c r="AR326" i="7"/>
  <c r="AS326" i="7"/>
  <c r="AT326" i="7"/>
  <c r="AU326" i="7"/>
  <c r="AV326" i="7"/>
  <c r="AW326" i="7"/>
  <c r="AM327" i="7"/>
  <c r="AN327" i="7"/>
  <c r="AO327" i="7"/>
  <c r="AP327" i="7"/>
  <c r="AQ327" i="7"/>
  <c r="AR327" i="7"/>
  <c r="AS327" i="7"/>
  <c r="AT327" i="7"/>
  <c r="AU327" i="7"/>
  <c r="AV327" i="7"/>
  <c r="AW327" i="7"/>
  <c r="AM328" i="7"/>
  <c r="AN328" i="7"/>
  <c r="AO328" i="7"/>
  <c r="AP328" i="7"/>
  <c r="AQ328" i="7"/>
  <c r="AR328" i="7"/>
  <c r="AS328" i="7"/>
  <c r="AT328" i="7"/>
  <c r="AU328" i="7"/>
  <c r="AV328" i="7"/>
  <c r="AW328" i="7"/>
  <c r="AM329" i="7"/>
  <c r="AN329" i="7"/>
  <c r="AO329" i="7"/>
  <c r="AP329" i="7"/>
  <c r="AQ329" i="7"/>
  <c r="AR329" i="7"/>
  <c r="AS329" i="7"/>
  <c r="AT329" i="7"/>
  <c r="AU329" i="7"/>
  <c r="AV329" i="7"/>
  <c r="AW329" i="7"/>
  <c r="AM330" i="7"/>
  <c r="AN330" i="7"/>
  <c r="AO330" i="7"/>
  <c r="AP330" i="7"/>
  <c r="AQ330" i="7"/>
  <c r="AR330" i="7"/>
  <c r="AS330" i="7"/>
  <c r="AT330" i="7"/>
  <c r="AU330" i="7"/>
  <c r="AV330" i="7"/>
  <c r="AW330" i="7"/>
  <c r="AM331" i="7"/>
  <c r="AN331" i="7"/>
  <c r="AO331" i="7"/>
  <c r="AP331" i="7"/>
  <c r="AQ331" i="7"/>
  <c r="AR331" i="7"/>
  <c r="AS331" i="7"/>
  <c r="AT331" i="7"/>
  <c r="AU331" i="7"/>
  <c r="AV331" i="7"/>
  <c r="AW331" i="7"/>
  <c r="AM332" i="7"/>
  <c r="AN332" i="7"/>
  <c r="AO332" i="7"/>
  <c r="AP332" i="7"/>
  <c r="AQ332" i="7"/>
  <c r="AR332" i="7"/>
  <c r="AS332" i="7"/>
  <c r="AT332" i="7"/>
  <c r="AU332" i="7"/>
  <c r="AV332" i="7"/>
  <c r="AW332" i="7"/>
  <c r="AM333" i="7"/>
  <c r="AN333" i="7"/>
  <c r="AO333" i="7"/>
  <c r="AP333" i="7"/>
  <c r="AQ333" i="7"/>
  <c r="AR333" i="7"/>
  <c r="AS333" i="7"/>
  <c r="AT333" i="7"/>
  <c r="AU333" i="7"/>
  <c r="AV333" i="7"/>
  <c r="AW333" i="7"/>
  <c r="AM335" i="7"/>
  <c r="AN335" i="7"/>
  <c r="AO335" i="7"/>
  <c r="AP335" i="7"/>
  <c r="AQ335" i="7"/>
  <c r="AR335" i="7"/>
  <c r="AS335" i="7"/>
  <c r="AT335" i="7"/>
  <c r="AU335" i="7"/>
  <c r="AV335" i="7"/>
  <c r="AW335" i="7"/>
  <c r="AM336" i="7"/>
  <c r="AN336" i="7"/>
  <c r="AO336" i="7"/>
  <c r="AP336" i="7"/>
  <c r="AQ336" i="7"/>
  <c r="AR336" i="7"/>
  <c r="AS336" i="7"/>
  <c r="AT336" i="7"/>
  <c r="AU336" i="7"/>
  <c r="AV336" i="7"/>
  <c r="AW336" i="7"/>
  <c r="AM337" i="7"/>
  <c r="AN337" i="7"/>
  <c r="AO337" i="7"/>
  <c r="AP337" i="7"/>
  <c r="AQ337" i="7"/>
  <c r="AR337" i="7"/>
  <c r="AS337" i="7"/>
  <c r="AT337" i="7"/>
  <c r="AU337" i="7"/>
  <c r="AV337" i="7"/>
  <c r="AW337" i="7"/>
  <c r="AM338" i="7"/>
  <c r="AN338" i="7"/>
  <c r="AO338" i="7"/>
  <c r="AP338" i="7"/>
  <c r="AQ338" i="7"/>
  <c r="AR338" i="7"/>
  <c r="AS338" i="7"/>
  <c r="AT338" i="7"/>
  <c r="AU338" i="7"/>
  <c r="AV338" i="7"/>
  <c r="AW338" i="7"/>
  <c r="AM339" i="7"/>
  <c r="AN339" i="7"/>
  <c r="AO339" i="7"/>
  <c r="AP339" i="7"/>
  <c r="AQ339" i="7"/>
  <c r="AR339" i="7"/>
  <c r="AS339" i="7"/>
  <c r="AT339" i="7"/>
  <c r="AU339" i="7"/>
  <c r="AV339" i="7"/>
  <c r="AW339" i="7"/>
  <c r="AM340" i="7"/>
  <c r="AN340" i="7"/>
  <c r="AO340" i="7"/>
  <c r="AP340" i="7"/>
  <c r="AQ340" i="7"/>
  <c r="AR340" i="7"/>
  <c r="AS340" i="7"/>
  <c r="AT340" i="7"/>
  <c r="AU340" i="7"/>
  <c r="AV340" i="7"/>
  <c r="AW340" i="7"/>
  <c r="AM341" i="7"/>
  <c r="AN341" i="7"/>
  <c r="AO341" i="7"/>
  <c r="AP341" i="7"/>
  <c r="AQ341" i="7"/>
  <c r="AR341" i="7"/>
  <c r="AS341" i="7"/>
  <c r="AT341" i="7"/>
  <c r="AU341" i="7"/>
  <c r="AV341" i="7"/>
  <c r="AW341" i="7"/>
  <c r="AM342" i="7"/>
  <c r="AN342" i="7"/>
  <c r="AO342" i="7"/>
  <c r="AP342" i="7"/>
  <c r="AQ342" i="7"/>
  <c r="AR342" i="7"/>
  <c r="AS342" i="7"/>
  <c r="AT342" i="7"/>
  <c r="AU342" i="7"/>
  <c r="AV342" i="7"/>
  <c r="AW342" i="7"/>
  <c r="AM343" i="7"/>
  <c r="AN343" i="7"/>
  <c r="AO343" i="7"/>
  <c r="AP343" i="7"/>
  <c r="AQ343" i="7"/>
  <c r="AR343" i="7"/>
  <c r="AS343" i="7"/>
  <c r="AT343" i="7"/>
  <c r="AU343" i="7"/>
  <c r="AV343" i="7"/>
  <c r="AW343" i="7"/>
  <c r="AM344" i="7"/>
  <c r="AN344" i="7"/>
  <c r="AO344" i="7"/>
  <c r="AP344" i="7"/>
  <c r="AQ344" i="7"/>
  <c r="AR344" i="7"/>
  <c r="AS344" i="7"/>
  <c r="AT344" i="7"/>
  <c r="AU344" i="7"/>
  <c r="AV344" i="7"/>
  <c r="AW344" i="7"/>
  <c r="AM346" i="7"/>
  <c r="AN346" i="7"/>
  <c r="AO346" i="7"/>
  <c r="AP346" i="7"/>
  <c r="AQ346" i="7"/>
  <c r="AR346" i="7"/>
  <c r="AS346" i="7"/>
  <c r="AT346" i="7"/>
  <c r="AU346" i="7"/>
  <c r="AV346" i="7"/>
  <c r="AW346" i="7"/>
  <c r="AM347" i="7"/>
  <c r="AN347" i="7"/>
  <c r="AO347" i="7"/>
  <c r="AP347" i="7"/>
  <c r="AQ347" i="7"/>
  <c r="AR347" i="7"/>
  <c r="AS347" i="7"/>
  <c r="AT347" i="7"/>
  <c r="AU347" i="7"/>
  <c r="AV347" i="7"/>
  <c r="AW347" i="7"/>
  <c r="AM348" i="7"/>
  <c r="AN348" i="7"/>
  <c r="AO348" i="7"/>
  <c r="AP348" i="7"/>
  <c r="AQ348" i="7"/>
  <c r="AR348" i="7"/>
  <c r="AS348" i="7"/>
  <c r="AT348" i="7"/>
  <c r="AU348" i="7"/>
  <c r="AV348" i="7"/>
  <c r="AW348" i="7"/>
  <c r="AM349" i="7"/>
  <c r="AN349" i="7"/>
  <c r="AO349" i="7"/>
  <c r="AP349" i="7"/>
  <c r="AQ349" i="7"/>
  <c r="AR349" i="7"/>
  <c r="AS349" i="7"/>
  <c r="AT349" i="7"/>
  <c r="AU349" i="7"/>
  <c r="AV349" i="7"/>
  <c r="AW349" i="7"/>
  <c r="AM350" i="7"/>
  <c r="AN350" i="7"/>
  <c r="AO350" i="7"/>
  <c r="AP350" i="7"/>
  <c r="AQ350" i="7"/>
  <c r="AR350" i="7"/>
  <c r="AS350" i="7"/>
  <c r="AT350" i="7"/>
  <c r="AU350" i="7"/>
  <c r="AV350" i="7"/>
  <c r="AW350" i="7"/>
  <c r="AM37" i="7"/>
  <c r="AN37" i="7"/>
  <c r="AO37" i="7"/>
  <c r="AP37" i="7"/>
  <c r="AQ37" i="7"/>
  <c r="AR37" i="7"/>
  <c r="AS37" i="7"/>
  <c r="AT37" i="7"/>
  <c r="AU37" i="7"/>
  <c r="AV37" i="7"/>
  <c r="AW37" i="7"/>
  <c r="AM38" i="7"/>
  <c r="AN38" i="7"/>
  <c r="AO38" i="7"/>
  <c r="AP38" i="7"/>
  <c r="AQ38" i="7"/>
  <c r="AR38" i="7"/>
  <c r="AS38" i="7"/>
  <c r="AT38" i="7"/>
  <c r="AU38" i="7"/>
  <c r="AV38" i="7"/>
  <c r="AW38" i="7"/>
  <c r="AM39" i="7"/>
  <c r="AN39" i="7"/>
  <c r="AO39" i="7"/>
  <c r="AP39" i="7"/>
  <c r="AQ39" i="7"/>
  <c r="AR39" i="7"/>
  <c r="AS39" i="7"/>
  <c r="AT39" i="7"/>
  <c r="AU39" i="7"/>
  <c r="AV39" i="7"/>
  <c r="AW39" i="7"/>
  <c r="AM40" i="7"/>
  <c r="AN40" i="7"/>
  <c r="AO40" i="7"/>
  <c r="AP40" i="7"/>
  <c r="AQ40" i="7"/>
  <c r="AR40" i="7"/>
  <c r="AS40" i="7"/>
  <c r="AT40" i="7"/>
  <c r="AU40" i="7"/>
  <c r="AV40" i="7"/>
  <c r="AW40" i="7"/>
  <c r="AM41" i="7"/>
  <c r="AN41" i="7"/>
  <c r="AO41" i="7"/>
  <c r="AP41" i="7"/>
  <c r="AQ41" i="7"/>
  <c r="AR41" i="7"/>
  <c r="AS41" i="7"/>
  <c r="AT41" i="7"/>
  <c r="AU41" i="7"/>
  <c r="AV41" i="7"/>
  <c r="AW41" i="7"/>
  <c r="AM42" i="7"/>
  <c r="AN42" i="7"/>
  <c r="AO42" i="7"/>
  <c r="AP42" i="7"/>
  <c r="AQ42" i="7"/>
  <c r="AR42" i="7"/>
  <c r="AS42" i="7"/>
  <c r="AT42" i="7"/>
  <c r="AU42" i="7"/>
  <c r="AV42" i="7"/>
  <c r="AW42" i="7"/>
  <c r="AM43" i="7"/>
  <c r="AN43" i="7"/>
  <c r="AO43" i="7"/>
  <c r="AP43" i="7"/>
  <c r="AQ43" i="7"/>
  <c r="AR43" i="7"/>
  <c r="AS43" i="7"/>
  <c r="AT43" i="7"/>
  <c r="AU43" i="7"/>
  <c r="AV43" i="7"/>
  <c r="AW43" i="7"/>
  <c r="AM44" i="7"/>
  <c r="AN44" i="7"/>
  <c r="AO44" i="7"/>
  <c r="AP44" i="7"/>
  <c r="AQ44" i="7"/>
  <c r="AR44" i="7"/>
  <c r="AS44" i="7"/>
  <c r="AT44" i="7"/>
  <c r="AU44" i="7"/>
  <c r="AV44" i="7"/>
  <c r="AW44" i="7"/>
  <c r="AM45" i="7"/>
  <c r="AN45" i="7"/>
  <c r="AO45" i="7"/>
  <c r="AP45" i="7"/>
  <c r="AQ45" i="7"/>
  <c r="AR45" i="7"/>
  <c r="AS45" i="7"/>
  <c r="AT45" i="7"/>
  <c r="AU45" i="7"/>
  <c r="AV45" i="7"/>
  <c r="AW45" i="7"/>
  <c r="AM46" i="7"/>
  <c r="AN46" i="7"/>
  <c r="AO46" i="7"/>
  <c r="AP46" i="7"/>
  <c r="AQ46" i="7"/>
  <c r="AR46" i="7"/>
  <c r="AS46" i="7"/>
  <c r="AT46" i="7"/>
  <c r="AU46" i="7"/>
  <c r="AV46" i="7"/>
  <c r="AW46" i="7"/>
  <c r="AM47" i="7"/>
  <c r="AN47" i="7"/>
  <c r="AO47" i="7"/>
  <c r="AP47" i="7"/>
  <c r="AQ47" i="7"/>
  <c r="AR47" i="7"/>
  <c r="AS47" i="7"/>
  <c r="AT47" i="7"/>
  <c r="AU47" i="7"/>
  <c r="AV47" i="7"/>
  <c r="AW47" i="7"/>
  <c r="AM48" i="7"/>
  <c r="AN48" i="7"/>
  <c r="AO48" i="7"/>
  <c r="AP48" i="7"/>
  <c r="AQ48" i="7"/>
  <c r="AR48" i="7"/>
  <c r="AS48" i="7"/>
  <c r="AT48" i="7"/>
  <c r="AU48" i="7"/>
  <c r="AV48" i="7"/>
  <c r="AW48" i="7"/>
  <c r="AM49" i="7"/>
  <c r="AN49" i="7"/>
  <c r="AO49" i="7"/>
  <c r="AP49" i="7"/>
  <c r="AQ49" i="7"/>
  <c r="AR49" i="7"/>
  <c r="AS49" i="7"/>
  <c r="AT49" i="7"/>
  <c r="AU49" i="7"/>
  <c r="AV49" i="7"/>
  <c r="AW49" i="7"/>
  <c r="AM50" i="7"/>
  <c r="AN50" i="7"/>
  <c r="AO50" i="7"/>
  <c r="AP50" i="7"/>
  <c r="AQ50" i="7"/>
  <c r="AR50" i="7"/>
  <c r="AS50" i="7"/>
  <c r="AT50" i="7"/>
  <c r="AU50" i="7"/>
  <c r="AV50" i="7"/>
  <c r="AW50" i="7"/>
  <c r="AM51" i="7"/>
  <c r="AN51" i="7"/>
  <c r="AO51" i="7"/>
  <c r="AP51" i="7"/>
  <c r="AQ51" i="7"/>
  <c r="AR51" i="7"/>
  <c r="AS51" i="7"/>
  <c r="AT51" i="7"/>
  <c r="AU51" i="7"/>
  <c r="AV51" i="7"/>
  <c r="AW51" i="7"/>
  <c r="AM53" i="7"/>
  <c r="AN53" i="7"/>
  <c r="AO53" i="7"/>
  <c r="AP53" i="7"/>
  <c r="AQ53" i="7"/>
  <c r="AR53" i="7"/>
  <c r="AS53" i="7"/>
  <c r="AT53" i="7"/>
  <c r="AU53" i="7"/>
  <c r="AV53" i="7"/>
  <c r="AW53" i="7"/>
  <c r="AM54" i="7"/>
  <c r="AN54" i="7"/>
  <c r="AO54" i="7"/>
  <c r="AP54" i="7"/>
  <c r="AQ54" i="7"/>
  <c r="AR54" i="7"/>
  <c r="AS54" i="7"/>
  <c r="AT54" i="7"/>
  <c r="AU54" i="7"/>
  <c r="AV54" i="7"/>
  <c r="AW54" i="7"/>
  <c r="AM56" i="7"/>
  <c r="AN56" i="7"/>
  <c r="AO56" i="7"/>
  <c r="AP56" i="7"/>
  <c r="AQ56" i="7"/>
  <c r="AR56" i="7"/>
  <c r="AS56" i="7"/>
  <c r="AT56" i="7"/>
  <c r="AU56" i="7"/>
  <c r="AV56" i="7"/>
  <c r="AW56" i="7"/>
  <c r="AM57" i="7"/>
  <c r="AN57" i="7"/>
  <c r="AO57" i="7"/>
  <c r="AP57" i="7"/>
  <c r="AQ57" i="7"/>
  <c r="AR57" i="7"/>
  <c r="AS57" i="7"/>
  <c r="AT57" i="7"/>
  <c r="AU57" i="7"/>
  <c r="AV57" i="7"/>
  <c r="AW57" i="7"/>
  <c r="AM58" i="7"/>
  <c r="AN58" i="7"/>
  <c r="AO58" i="7"/>
  <c r="AP58" i="7"/>
  <c r="AQ58" i="7"/>
  <c r="AR58" i="7"/>
  <c r="AS58" i="7"/>
  <c r="AT58" i="7"/>
  <c r="AU58" i="7"/>
  <c r="AV58" i="7"/>
  <c r="AW58" i="7"/>
  <c r="AM59" i="7"/>
  <c r="AN59" i="7"/>
  <c r="AO59" i="7"/>
  <c r="AP59" i="7"/>
  <c r="AQ59" i="7"/>
  <c r="AR59" i="7"/>
  <c r="AS59" i="7"/>
  <c r="AT59" i="7"/>
  <c r="AU59" i="7"/>
  <c r="AV59" i="7"/>
  <c r="AW59" i="7"/>
  <c r="AM60" i="7"/>
  <c r="AN60" i="7"/>
  <c r="AO60" i="7"/>
  <c r="AP60" i="7"/>
  <c r="AQ60" i="7"/>
  <c r="AR60" i="7"/>
  <c r="AS60" i="7"/>
  <c r="AT60" i="7"/>
  <c r="AU60" i="7"/>
  <c r="AV60" i="7"/>
  <c r="AW60" i="7"/>
  <c r="AM61" i="7"/>
  <c r="AN61" i="7"/>
  <c r="AO61" i="7"/>
  <c r="AP61" i="7"/>
  <c r="AQ61" i="7"/>
  <c r="AR61" i="7"/>
  <c r="AS61" i="7"/>
  <c r="AT61" i="7"/>
  <c r="AU61" i="7"/>
  <c r="AV61" i="7"/>
  <c r="AW61" i="7"/>
  <c r="AM62" i="7"/>
  <c r="AN62" i="7"/>
  <c r="AO62" i="7"/>
  <c r="AP62" i="7"/>
  <c r="AQ62" i="7"/>
  <c r="AR62" i="7"/>
  <c r="AS62" i="7"/>
  <c r="AT62" i="7"/>
  <c r="AU62" i="7"/>
  <c r="AV62" i="7"/>
  <c r="AW62" i="7"/>
  <c r="AM63" i="7"/>
  <c r="AN63" i="7"/>
  <c r="AO63" i="7"/>
  <c r="AP63" i="7"/>
  <c r="AQ63" i="7"/>
  <c r="AR63" i="7"/>
  <c r="AS63" i="7"/>
  <c r="AT63" i="7"/>
  <c r="AU63" i="7"/>
  <c r="AV63" i="7"/>
  <c r="AW63" i="7"/>
  <c r="AM64" i="7"/>
  <c r="AN64" i="7"/>
  <c r="AO64" i="7"/>
  <c r="AP64" i="7"/>
  <c r="AQ64" i="7"/>
  <c r="AR64" i="7"/>
  <c r="AS64" i="7"/>
  <c r="AT64" i="7"/>
  <c r="AU64" i="7"/>
  <c r="AV64" i="7"/>
  <c r="AW64" i="7"/>
  <c r="AM65" i="7"/>
  <c r="AN65" i="7"/>
  <c r="AO65" i="7"/>
  <c r="AP65" i="7"/>
  <c r="AQ65" i="7"/>
  <c r="AR65" i="7"/>
  <c r="AS65" i="7"/>
  <c r="AT65" i="7"/>
  <c r="AU65" i="7"/>
  <c r="AV65" i="7"/>
  <c r="AW65" i="7"/>
  <c r="AM66" i="7"/>
  <c r="AN66" i="7"/>
  <c r="AO66" i="7"/>
  <c r="AP66" i="7"/>
  <c r="AQ66" i="7"/>
  <c r="AR66" i="7"/>
  <c r="AS66" i="7"/>
  <c r="AT66" i="7"/>
  <c r="AU66" i="7"/>
  <c r="AV66" i="7"/>
  <c r="AW66" i="7"/>
  <c r="AM67" i="7"/>
  <c r="AN67" i="7"/>
  <c r="AO67" i="7"/>
  <c r="AP67" i="7"/>
  <c r="AQ67" i="7"/>
  <c r="AR67" i="7"/>
  <c r="AS67" i="7"/>
  <c r="AT67" i="7"/>
  <c r="AU67" i="7"/>
  <c r="AV67" i="7"/>
  <c r="AW67" i="7"/>
  <c r="AM68" i="7"/>
  <c r="AN68" i="7"/>
  <c r="AO68" i="7"/>
  <c r="AP68" i="7"/>
  <c r="AQ68" i="7"/>
  <c r="AR68" i="7"/>
  <c r="AS68" i="7"/>
  <c r="AT68" i="7"/>
  <c r="AU68" i="7"/>
  <c r="AV68" i="7"/>
  <c r="AW68" i="7"/>
  <c r="AM69" i="7"/>
  <c r="AN69" i="7"/>
  <c r="AO69" i="7"/>
  <c r="AP69" i="7"/>
  <c r="AQ69" i="7"/>
  <c r="AR69" i="7"/>
  <c r="AS69" i="7"/>
  <c r="AT69" i="7"/>
  <c r="AU69" i="7"/>
  <c r="AV69" i="7"/>
  <c r="AW69" i="7"/>
  <c r="AM70" i="7"/>
  <c r="AN70" i="7"/>
  <c r="AO70" i="7"/>
  <c r="AP70" i="7"/>
  <c r="AQ70" i="7"/>
  <c r="AR70" i="7"/>
  <c r="AS70" i="7"/>
  <c r="AT70" i="7"/>
  <c r="AU70" i="7"/>
  <c r="AV70" i="7"/>
  <c r="AW70" i="7"/>
  <c r="AM71" i="7"/>
  <c r="AN71" i="7"/>
  <c r="AO71" i="7"/>
  <c r="AP71" i="7"/>
  <c r="AQ71" i="7"/>
  <c r="AR71" i="7"/>
  <c r="AS71" i="7"/>
  <c r="AT71" i="7"/>
  <c r="AU71" i="7"/>
  <c r="AV71" i="7"/>
  <c r="AW71" i="7"/>
  <c r="AM72" i="7"/>
  <c r="AN72" i="7"/>
  <c r="AO72" i="7"/>
  <c r="AP72" i="7"/>
  <c r="AQ72" i="7"/>
  <c r="AR72" i="7"/>
  <c r="AS72" i="7"/>
  <c r="AT72" i="7"/>
  <c r="AU72" i="7"/>
  <c r="AV72" i="7"/>
  <c r="AW72" i="7"/>
  <c r="AM73" i="7"/>
  <c r="AN73" i="7"/>
  <c r="AO73" i="7"/>
  <c r="AP73" i="7"/>
  <c r="AQ73" i="7"/>
  <c r="AR73" i="7"/>
  <c r="AS73" i="7"/>
  <c r="AT73" i="7"/>
  <c r="AU73" i="7"/>
  <c r="AV73" i="7"/>
  <c r="AW73" i="7"/>
  <c r="AM74" i="7"/>
  <c r="AN74" i="7"/>
  <c r="AO74" i="7"/>
  <c r="AP74" i="7"/>
  <c r="AQ74" i="7"/>
  <c r="AR74" i="7"/>
  <c r="AS74" i="7"/>
  <c r="AT74" i="7"/>
  <c r="AU74" i="7"/>
  <c r="AV74" i="7"/>
  <c r="AW74" i="7"/>
  <c r="AM75" i="7"/>
  <c r="AN75" i="7"/>
  <c r="AO75" i="7"/>
  <c r="AP75" i="7"/>
  <c r="AQ75" i="7"/>
  <c r="AR75" i="7"/>
  <c r="AS75" i="7"/>
  <c r="AT75" i="7"/>
  <c r="AU75" i="7"/>
  <c r="AV75" i="7"/>
  <c r="AW75" i="7"/>
  <c r="AM76" i="7"/>
  <c r="AN76" i="7"/>
  <c r="AO76" i="7"/>
  <c r="AP76" i="7"/>
  <c r="AQ76" i="7"/>
  <c r="AR76" i="7"/>
  <c r="AS76" i="7"/>
  <c r="AT76" i="7"/>
  <c r="AU76" i="7"/>
  <c r="AV76" i="7"/>
  <c r="AW76" i="7"/>
  <c r="AM77" i="7"/>
  <c r="AN77" i="7"/>
  <c r="AO77" i="7"/>
  <c r="AP77" i="7"/>
  <c r="AQ77" i="7"/>
  <c r="AR77" i="7"/>
  <c r="AS77" i="7"/>
  <c r="AT77" i="7"/>
  <c r="AU77" i="7"/>
  <c r="AV77" i="7"/>
  <c r="AW77" i="7"/>
  <c r="AM78" i="7"/>
  <c r="AN78" i="7"/>
  <c r="AO78" i="7"/>
  <c r="AP78" i="7"/>
  <c r="AQ78" i="7"/>
  <c r="AR78" i="7"/>
  <c r="AS78" i="7"/>
  <c r="AT78" i="7"/>
  <c r="AU78" i="7"/>
  <c r="AV78" i="7"/>
  <c r="AW78" i="7"/>
  <c r="AM79" i="7"/>
  <c r="AN79" i="7"/>
  <c r="AO79" i="7"/>
  <c r="AP79" i="7"/>
  <c r="AQ79" i="7"/>
  <c r="AR79" i="7"/>
  <c r="AS79" i="7"/>
  <c r="AT79" i="7"/>
  <c r="AU79" i="7"/>
  <c r="AV79" i="7"/>
  <c r="AW79" i="7"/>
  <c r="AM80" i="7"/>
  <c r="AN80" i="7"/>
  <c r="AO80" i="7"/>
  <c r="AP80" i="7"/>
  <c r="AQ80" i="7"/>
  <c r="AR80" i="7"/>
  <c r="AS80" i="7"/>
  <c r="AT80" i="7"/>
  <c r="AU80" i="7"/>
  <c r="AV80" i="7"/>
  <c r="AW80" i="7"/>
  <c r="AM81" i="7"/>
  <c r="AN81" i="7"/>
  <c r="AO81" i="7"/>
  <c r="AP81" i="7"/>
  <c r="AQ81" i="7"/>
  <c r="AR81" i="7"/>
  <c r="AS81" i="7"/>
  <c r="AT81" i="7"/>
  <c r="AU81" i="7"/>
  <c r="AV81" i="7"/>
  <c r="AW81" i="7"/>
  <c r="AM83" i="7"/>
  <c r="AN83" i="7"/>
  <c r="AO83" i="7"/>
  <c r="AP83" i="7"/>
  <c r="AQ83" i="7"/>
  <c r="AR83" i="7"/>
  <c r="AS83" i="7"/>
  <c r="AT83" i="7"/>
  <c r="AU83" i="7"/>
  <c r="AV83" i="7"/>
  <c r="AW83" i="7"/>
  <c r="AM84" i="7"/>
  <c r="AN84" i="7"/>
  <c r="AO84" i="7"/>
  <c r="AP84" i="7"/>
  <c r="AQ84" i="7"/>
  <c r="AR84" i="7"/>
  <c r="AS84" i="7"/>
  <c r="AT84" i="7"/>
  <c r="AU84" i="7"/>
  <c r="AV84" i="7"/>
  <c r="AW84" i="7"/>
  <c r="AM85" i="7"/>
  <c r="AN85" i="7"/>
  <c r="AO85" i="7"/>
  <c r="AP85" i="7"/>
  <c r="AQ85" i="7"/>
  <c r="AR85" i="7"/>
  <c r="AS85" i="7"/>
  <c r="AT85" i="7"/>
  <c r="AU85" i="7"/>
  <c r="AV85" i="7"/>
  <c r="AW85" i="7"/>
  <c r="AM86" i="7"/>
  <c r="AN86" i="7"/>
  <c r="AO86" i="7"/>
  <c r="AP86" i="7"/>
  <c r="AQ86" i="7"/>
  <c r="AR86" i="7"/>
  <c r="AS86" i="7"/>
  <c r="AT86" i="7"/>
  <c r="AU86" i="7"/>
  <c r="AV86" i="7"/>
  <c r="AW86" i="7"/>
  <c r="AM87" i="7"/>
  <c r="AN87" i="7"/>
  <c r="AO87" i="7"/>
  <c r="AP87" i="7"/>
  <c r="AQ87" i="7"/>
  <c r="AR87" i="7"/>
  <c r="AS87" i="7"/>
  <c r="AT87" i="7"/>
  <c r="AU87" i="7"/>
  <c r="AV87" i="7"/>
  <c r="AW87" i="7"/>
  <c r="AM89" i="7"/>
  <c r="AN89" i="7"/>
  <c r="AO89" i="7"/>
  <c r="AP89" i="7"/>
  <c r="AQ89" i="7"/>
  <c r="AR89" i="7"/>
  <c r="AS89" i="7"/>
  <c r="AT89" i="7"/>
  <c r="AU89" i="7"/>
  <c r="AV89" i="7"/>
  <c r="AW89" i="7"/>
  <c r="AM91" i="7"/>
  <c r="AN91" i="7"/>
  <c r="AO91" i="7"/>
  <c r="AP91" i="7"/>
  <c r="AQ91" i="7"/>
  <c r="AR91" i="7"/>
  <c r="AS91" i="7"/>
  <c r="AT91" i="7"/>
  <c r="AU91" i="7"/>
  <c r="AV91" i="7"/>
  <c r="AW91" i="7"/>
  <c r="AM92" i="7"/>
  <c r="AN92" i="7"/>
  <c r="AO92" i="7"/>
  <c r="AP92" i="7"/>
  <c r="AQ92" i="7"/>
  <c r="AR92" i="7"/>
  <c r="AS92" i="7"/>
  <c r="AT92" i="7"/>
  <c r="AU92" i="7"/>
  <c r="AV92" i="7"/>
  <c r="AW92" i="7"/>
  <c r="AM93" i="7"/>
  <c r="AN93" i="7"/>
  <c r="AO93" i="7"/>
  <c r="AP93" i="7"/>
  <c r="AQ93" i="7"/>
  <c r="AR93" i="7"/>
  <c r="AS93" i="7"/>
  <c r="AT93" i="7"/>
  <c r="AU93" i="7"/>
  <c r="AV93" i="7"/>
  <c r="AW93" i="7"/>
  <c r="AM94" i="7"/>
  <c r="AN94" i="7"/>
  <c r="AO94" i="7"/>
  <c r="AP94" i="7"/>
  <c r="AQ94" i="7"/>
  <c r="AR94" i="7"/>
  <c r="AS94" i="7"/>
  <c r="AT94" i="7"/>
  <c r="AU94" i="7"/>
  <c r="AV94" i="7"/>
  <c r="AW94" i="7"/>
  <c r="AM95" i="7"/>
  <c r="AN95" i="7"/>
  <c r="AO95" i="7"/>
  <c r="AP95" i="7"/>
  <c r="AQ95" i="7"/>
  <c r="AR95" i="7"/>
  <c r="AS95" i="7"/>
  <c r="AT95" i="7"/>
  <c r="AU95" i="7"/>
  <c r="AV95" i="7"/>
  <c r="AW95" i="7"/>
  <c r="AM96" i="7"/>
  <c r="AN96" i="7"/>
  <c r="AO96" i="7"/>
  <c r="AP96" i="7"/>
  <c r="AQ96" i="7"/>
  <c r="AR96" i="7"/>
  <c r="AS96" i="7"/>
  <c r="AT96" i="7"/>
  <c r="AU96" i="7"/>
  <c r="AV96" i="7"/>
  <c r="AW96" i="7"/>
  <c r="AM97" i="7"/>
  <c r="AN97" i="7"/>
  <c r="AO97" i="7"/>
  <c r="AP97" i="7"/>
  <c r="AQ97" i="7"/>
  <c r="AR97" i="7"/>
  <c r="AS97" i="7"/>
  <c r="AT97" i="7"/>
  <c r="AU97" i="7"/>
  <c r="AV97" i="7"/>
  <c r="AW97" i="7"/>
  <c r="AM98" i="7"/>
  <c r="AN98" i="7"/>
  <c r="AO98" i="7"/>
  <c r="AP98" i="7"/>
  <c r="AQ98" i="7"/>
  <c r="AR98" i="7"/>
  <c r="AS98" i="7"/>
  <c r="AT98" i="7"/>
  <c r="AU98" i="7"/>
  <c r="AV98" i="7"/>
  <c r="AW98" i="7"/>
  <c r="AM99" i="7"/>
  <c r="AN99" i="7"/>
  <c r="AO99" i="7"/>
  <c r="AP99" i="7"/>
  <c r="AQ99" i="7"/>
  <c r="AR99" i="7"/>
  <c r="AS99" i="7"/>
  <c r="AT99" i="7"/>
  <c r="AU99" i="7"/>
  <c r="AV99" i="7"/>
  <c r="AW99" i="7"/>
  <c r="AM100" i="7"/>
  <c r="AN100" i="7"/>
  <c r="AO100" i="7"/>
  <c r="AP100" i="7"/>
  <c r="AQ100" i="7"/>
  <c r="AR100" i="7"/>
  <c r="AS100" i="7"/>
  <c r="AT100" i="7"/>
  <c r="AU100" i="7"/>
  <c r="AV100" i="7"/>
  <c r="AW100" i="7"/>
  <c r="AM101" i="7"/>
  <c r="AN101" i="7"/>
  <c r="AO101" i="7"/>
  <c r="AP101" i="7"/>
  <c r="AQ101" i="7"/>
  <c r="AR101" i="7"/>
  <c r="AS101" i="7"/>
  <c r="AT101" i="7"/>
  <c r="AU101" i="7"/>
  <c r="AV101" i="7"/>
  <c r="AW101" i="7"/>
  <c r="AM102" i="7"/>
  <c r="AN102" i="7"/>
  <c r="AO102" i="7"/>
  <c r="AP102" i="7"/>
  <c r="AQ102" i="7"/>
  <c r="AR102" i="7"/>
  <c r="AS102" i="7"/>
  <c r="AT102" i="7"/>
  <c r="AU102" i="7"/>
  <c r="AV102" i="7"/>
  <c r="AW102" i="7"/>
  <c r="AM103" i="7"/>
  <c r="AN103" i="7"/>
  <c r="AO103" i="7"/>
  <c r="AP103" i="7"/>
  <c r="AQ103" i="7"/>
  <c r="AR103" i="7"/>
  <c r="AS103" i="7"/>
  <c r="AT103" i="7"/>
  <c r="AU103" i="7"/>
  <c r="AV103" i="7"/>
  <c r="AW103" i="7"/>
  <c r="AM104" i="7"/>
  <c r="AN104" i="7"/>
  <c r="AO104" i="7"/>
  <c r="AP104" i="7"/>
  <c r="AQ104" i="7"/>
  <c r="AR104" i="7"/>
  <c r="AS104" i="7"/>
  <c r="AT104" i="7"/>
  <c r="AU104" i="7"/>
  <c r="AV104" i="7"/>
  <c r="AW104" i="7"/>
  <c r="AM106" i="7"/>
  <c r="AN106" i="7"/>
  <c r="AO106" i="7"/>
  <c r="AP106" i="7"/>
  <c r="AQ106" i="7"/>
  <c r="AR106" i="7"/>
  <c r="AS106" i="7"/>
  <c r="AT106" i="7"/>
  <c r="AU106" i="7"/>
  <c r="AV106" i="7"/>
  <c r="AW106" i="7"/>
  <c r="AM107" i="7"/>
  <c r="AN107" i="7"/>
  <c r="AO107" i="7"/>
  <c r="AP107" i="7"/>
  <c r="AQ107" i="7"/>
  <c r="AR107" i="7"/>
  <c r="AS107" i="7"/>
  <c r="AT107" i="7"/>
  <c r="AU107" i="7"/>
  <c r="AV107" i="7"/>
  <c r="AW107" i="7"/>
  <c r="AM108" i="7"/>
  <c r="AN108" i="7"/>
  <c r="AO108" i="7"/>
  <c r="AP108" i="7"/>
  <c r="AQ108" i="7"/>
  <c r="AR108" i="7"/>
  <c r="AS108" i="7"/>
  <c r="AT108" i="7"/>
  <c r="AU108" i="7"/>
  <c r="AV108" i="7"/>
  <c r="AW108" i="7"/>
  <c r="AM109" i="7"/>
  <c r="AN109" i="7"/>
  <c r="AO109" i="7"/>
  <c r="AP109" i="7"/>
  <c r="AQ109" i="7"/>
  <c r="AR109" i="7"/>
  <c r="AS109" i="7"/>
  <c r="AT109" i="7"/>
  <c r="AU109" i="7"/>
  <c r="AV109" i="7"/>
  <c r="AW109" i="7"/>
  <c r="AM110" i="7"/>
  <c r="AN110" i="7"/>
  <c r="AO110" i="7"/>
  <c r="AP110" i="7"/>
  <c r="AQ110" i="7"/>
  <c r="AR110" i="7"/>
  <c r="AS110" i="7"/>
  <c r="AT110" i="7"/>
  <c r="AU110" i="7"/>
  <c r="AV110" i="7"/>
  <c r="AW110" i="7"/>
  <c r="AM111" i="7"/>
  <c r="AN111" i="7"/>
  <c r="AO111" i="7"/>
  <c r="AP111" i="7"/>
  <c r="AQ111" i="7"/>
  <c r="AR111" i="7"/>
  <c r="AS111" i="7"/>
  <c r="AT111" i="7"/>
  <c r="AU111" i="7"/>
  <c r="AV111" i="7"/>
  <c r="AW111" i="7"/>
  <c r="AM112" i="7"/>
  <c r="AN112" i="7"/>
  <c r="AO112" i="7"/>
  <c r="AP112" i="7"/>
  <c r="AQ112" i="7"/>
  <c r="AR112" i="7"/>
  <c r="AS112" i="7"/>
  <c r="AT112" i="7"/>
  <c r="AU112" i="7"/>
  <c r="AV112" i="7"/>
  <c r="AW112" i="7"/>
  <c r="AM113" i="7"/>
  <c r="AN113" i="7"/>
  <c r="AO113" i="7"/>
  <c r="AP113" i="7"/>
  <c r="AQ113" i="7"/>
  <c r="AR113" i="7"/>
  <c r="AS113" i="7"/>
  <c r="AT113" i="7"/>
  <c r="AU113" i="7"/>
  <c r="AV113" i="7"/>
  <c r="AW113" i="7"/>
  <c r="AM115" i="7"/>
  <c r="AN115" i="7"/>
  <c r="AO115" i="7"/>
  <c r="AP115" i="7"/>
  <c r="AQ115" i="7"/>
  <c r="AR115" i="7"/>
  <c r="AS115" i="7"/>
  <c r="AT115" i="7"/>
  <c r="AU115" i="7"/>
  <c r="AV115" i="7"/>
  <c r="AW115" i="7"/>
  <c r="AM116" i="7"/>
  <c r="AN116" i="7"/>
  <c r="AO116" i="7"/>
  <c r="AP116" i="7"/>
  <c r="AQ116" i="7"/>
  <c r="AR116" i="7"/>
  <c r="AS116" i="7"/>
  <c r="AT116" i="7"/>
  <c r="AU116" i="7"/>
  <c r="AV116" i="7"/>
  <c r="AW116" i="7"/>
  <c r="AM117" i="7"/>
  <c r="AN117" i="7"/>
  <c r="AO117" i="7"/>
  <c r="AP117" i="7"/>
  <c r="AQ117" i="7"/>
  <c r="AR117" i="7"/>
  <c r="AS117" i="7"/>
  <c r="AT117" i="7"/>
  <c r="AU117" i="7"/>
  <c r="AV117" i="7"/>
  <c r="AW117" i="7"/>
  <c r="AM118" i="7"/>
  <c r="AN118" i="7"/>
  <c r="AO118" i="7"/>
  <c r="AP118" i="7"/>
  <c r="AQ118" i="7"/>
  <c r="AR118" i="7"/>
  <c r="AS118" i="7"/>
  <c r="AT118" i="7"/>
  <c r="AU118" i="7"/>
  <c r="AV118" i="7"/>
  <c r="AW118" i="7"/>
  <c r="AM119" i="7"/>
  <c r="AN119" i="7"/>
  <c r="AO119" i="7"/>
  <c r="AP119" i="7"/>
  <c r="AQ119" i="7"/>
  <c r="AR119" i="7"/>
  <c r="AS119" i="7"/>
  <c r="AT119" i="7"/>
  <c r="AU119" i="7"/>
  <c r="AV119" i="7"/>
  <c r="AW119" i="7"/>
  <c r="AM120" i="7"/>
  <c r="AN120" i="7"/>
  <c r="AO120" i="7"/>
  <c r="AP120" i="7"/>
  <c r="AQ120" i="7"/>
  <c r="AR120" i="7"/>
  <c r="AS120" i="7"/>
  <c r="AT120" i="7"/>
  <c r="AU120" i="7"/>
  <c r="AV120" i="7"/>
  <c r="AW120" i="7"/>
  <c r="AM121" i="7"/>
  <c r="AN121" i="7"/>
  <c r="AO121" i="7"/>
  <c r="AP121" i="7"/>
  <c r="AQ121" i="7"/>
  <c r="AR121" i="7"/>
  <c r="AS121" i="7"/>
  <c r="AT121" i="7"/>
  <c r="AU121" i="7"/>
  <c r="AV121" i="7"/>
  <c r="AW121" i="7"/>
  <c r="AM122" i="7"/>
  <c r="AN122" i="7"/>
  <c r="AO122" i="7"/>
  <c r="AP122" i="7"/>
  <c r="AQ122" i="7"/>
  <c r="AR122" i="7"/>
  <c r="AS122" i="7"/>
  <c r="AT122" i="7"/>
  <c r="AU122" i="7"/>
  <c r="AV122" i="7"/>
  <c r="AW122" i="7"/>
  <c r="AM123" i="7"/>
  <c r="AN123" i="7"/>
  <c r="AO123" i="7"/>
  <c r="AP123" i="7"/>
  <c r="AQ123" i="7"/>
  <c r="AR123" i="7"/>
  <c r="AS123" i="7"/>
  <c r="AT123" i="7"/>
  <c r="AU123" i="7"/>
  <c r="AV123" i="7"/>
  <c r="AW123" i="7"/>
  <c r="AM125" i="7"/>
  <c r="AN125" i="7"/>
  <c r="AO125" i="7"/>
  <c r="AP125" i="7"/>
  <c r="AQ125" i="7"/>
  <c r="AR125" i="7"/>
  <c r="AS125" i="7"/>
  <c r="AT125" i="7"/>
  <c r="AU125" i="7"/>
  <c r="AV125" i="7"/>
  <c r="AW125" i="7"/>
  <c r="AM126" i="7"/>
  <c r="AN126" i="7"/>
  <c r="AO126" i="7"/>
  <c r="AP126" i="7"/>
  <c r="AQ126" i="7"/>
  <c r="AR126" i="7"/>
  <c r="AS126" i="7"/>
  <c r="AT126" i="7"/>
  <c r="AU126" i="7"/>
  <c r="AV126" i="7"/>
  <c r="AW126" i="7"/>
  <c r="AM127" i="7"/>
  <c r="AN127" i="7"/>
  <c r="AO127" i="7"/>
  <c r="AP127" i="7"/>
  <c r="AQ127" i="7"/>
  <c r="AR127" i="7"/>
  <c r="AS127" i="7"/>
  <c r="AT127" i="7"/>
  <c r="AU127" i="7"/>
  <c r="AV127" i="7"/>
  <c r="AW127" i="7"/>
  <c r="AM128" i="7"/>
  <c r="AN128" i="7"/>
  <c r="AO128" i="7"/>
  <c r="AP128" i="7"/>
  <c r="AQ128" i="7"/>
  <c r="AR128" i="7"/>
  <c r="AS128" i="7"/>
  <c r="AT128" i="7"/>
  <c r="AU128" i="7"/>
  <c r="AV128" i="7"/>
  <c r="AW128" i="7"/>
  <c r="AM129" i="7"/>
  <c r="AN129" i="7"/>
  <c r="AO129" i="7"/>
  <c r="AP129" i="7"/>
  <c r="AQ129" i="7"/>
  <c r="AR129" i="7"/>
  <c r="AS129" i="7"/>
  <c r="AT129" i="7"/>
  <c r="AU129" i="7"/>
  <c r="AV129" i="7"/>
  <c r="AW129" i="7"/>
  <c r="AM130" i="7"/>
  <c r="AN130" i="7"/>
  <c r="AO130" i="7"/>
  <c r="AP130" i="7"/>
  <c r="AQ130" i="7"/>
  <c r="AR130" i="7"/>
  <c r="AS130" i="7"/>
  <c r="AT130" i="7"/>
  <c r="AU130" i="7"/>
  <c r="AV130" i="7"/>
  <c r="AW130" i="7"/>
  <c r="AM131" i="7"/>
  <c r="AN131" i="7"/>
  <c r="AO131" i="7"/>
  <c r="AP131" i="7"/>
  <c r="AQ131" i="7"/>
  <c r="AR131" i="7"/>
  <c r="AS131" i="7"/>
  <c r="AT131" i="7"/>
  <c r="AU131" i="7"/>
  <c r="AV131" i="7"/>
  <c r="AW131" i="7"/>
  <c r="AM132" i="7"/>
  <c r="AN132" i="7"/>
  <c r="AO132" i="7"/>
  <c r="AP132" i="7"/>
  <c r="AQ132" i="7"/>
  <c r="AR132" i="7"/>
  <c r="AS132" i="7"/>
  <c r="AT132" i="7"/>
  <c r="AU132" i="7"/>
  <c r="AV132" i="7"/>
  <c r="AW132" i="7"/>
  <c r="AM133" i="7"/>
  <c r="AN133" i="7"/>
  <c r="AO133" i="7"/>
  <c r="AP133" i="7"/>
  <c r="AQ133" i="7"/>
  <c r="AR133" i="7"/>
  <c r="AS133" i="7"/>
  <c r="AT133" i="7"/>
  <c r="AU133" i="7"/>
  <c r="AV133" i="7"/>
  <c r="AW133" i="7"/>
  <c r="AM135" i="7"/>
  <c r="AN135" i="7"/>
  <c r="AO135" i="7"/>
  <c r="AP135" i="7"/>
  <c r="AQ135" i="7"/>
  <c r="AR135" i="7"/>
  <c r="AS135" i="7"/>
  <c r="AT135" i="7"/>
  <c r="AU135" i="7"/>
  <c r="AV135" i="7"/>
  <c r="AW135" i="7"/>
  <c r="AM136" i="7"/>
  <c r="AN136" i="7"/>
  <c r="AO136" i="7"/>
  <c r="AP136" i="7"/>
  <c r="AQ136" i="7"/>
  <c r="AR136" i="7"/>
  <c r="AS136" i="7"/>
  <c r="AT136" i="7"/>
  <c r="AU136" i="7"/>
  <c r="AV136" i="7"/>
  <c r="AW136" i="7"/>
  <c r="AM137" i="7"/>
  <c r="AN137" i="7"/>
  <c r="AO137" i="7"/>
  <c r="AP137" i="7"/>
  <c r="AQ137" i="7"/>
  <c r="AR137" i="7"/>
  <c r="AS137" i="7"/>
  <c r="AT137" i="7"/>
  <c r="AU137" i="7"/>
  <c r="AV137" i="7"/>
  <c r="AW137" i="7"/>
  <c r="AM138" i="7"/>
  <c r="AN138" i="7"/>
  <c r="AO138" i="7"/>
  <c r="AP138" i="7"/>
  <c r="AQ138" i="7"/>
  <c r="AR138" i="7"/>
  <c r="AS138" i="7"/>
  <c r="AT138" i="7"/>
  <c r="AU138" i="7"/>
  <c r="AV138" i="7"/>
  <c r="AW138" i="7"/>
  <c r="AM139" i="7"/>
  <c r="AN139" i="7"/>
  <c r="AO139" i="7"/>
  <c r="AP139" i="7"/>
  <c r="AQ139" i="7"/>
  <c r="AR139" i="7"/>
  <c r="AS139" i="7"/>
  <c r="AT139" i="7"/>
  <c r="AU139" i="7"/>
  <c r="AV139" i="7"/>
  <c r="AW139" i="7"/>
  <c r="AM140" i="7"/>
  <c r="AN140" i="7"/>
  <c r="AO140" i="7"/>
  <c r="AP140" i="7"/>
  <c r="AQ140" i="7"/>
  <c r="AR140" i="7"/>
  <c r="AS140" i="7"/>
  <c r="AT140" i="7"/>
  <c r="AU140" i="7"/>
  <c r="AV140" i="7"/>
  <c r="AW140" i="7"/>
  <c r="AM141" i="7"/>
  <c r="AN141" i="7"/>
  <c r="AO141" i="7"/>
  <c r="AP141" i="7"/>
  <c r="AQ141" i="7"/>
  <c r="AR141" i="7"/>
  <c r="AS141" i="7"/>
  <c r="AT141" i="7"/>
  <c r="AU141" i="7"/>
  <c r="AV141" i="7"/>
  <c r="AW141" i="7"/>
  <c r="AM142" i="7"/>
  <c r="AN142" i="7"/>
  <c r="AO142" i="7"/>
  <c r="AP142" i="7"/>
  <c r="AQ142" i="7"/>
  <c r="AR142" i="7"/>
  <c r="AS142" i="7"/>
  <c r="AT142" i="7"/>
  <c r="AU142" i="7"/>
  <c r="AV142" i="7"/>
  <c r="AW142" i="7"/>
  <c r="AM143" i="7"/>
  <c r="AN143" i="7"/>
  <c r="AO143" i="7"/>
  <c r="AP143" i="7"/>
  <c r="AQ143" i="7"/>
  <c r="AR143" i="7"/>
  <c r="AS143" i="7"/>
  <c r="AT143" i="7"/>
  <c r="AU143" i="7"/>
  <c r="AV143" i="7"/>
  <c r="AW143" i="7"/>
  <c r="AM144" i="7"/>
  <c r="AN144" i="7"/>
  <c r="AO144" i="7"/>
  <c r="AP144" i="7"/>
  <c r="AQ144" i="7"/>
  <c r="AR144" i="7"/>
  <c r="AS144" i="7"/>
  <c r="AT144" i="7"/>
  <c r="AU144" i="7"/>
  <c r="AV144" i="7"/>
  <c r="AW144" i="7"/>
  <c r="AM145" i="7"/>
  <c r="AN145" i="7"/>
  <c r="AO145" i="7"/>
  <c r="AP145" i="7"/>
  <c r="AQ145" i="7"/>
  <c r="AR145" i="7"/>
  <c r="AS145" i="7"/>
  <c r="AT145" i="7"/>
  <c r="AU145" i="7"/>
  <c r="AV145" i="7"/>
  <c r="AW145" i="7"/>
  <c r="AM147" i="7"/>
  <c r="AN147" i="7"/>
  <c r="AO147" i="7"/>
  <c r="AP147" i="7"/>
  <c r="AQ147" i="7"/>
  <c r="AR147" i="7"/>
  <c r="AS147" i="7"/>
  <c r="AT147" i="7"/>
  <c r="AU147" i="7"/>
  <c r="AV147" i="7"/>
  <c r="AW147" i="7"/>
  <c r="AM148" i="7"/>
  <c r="AN148" i="7"/>
  <c r="AO148" i="7"/>
  <c r="AP148" i="7"/>
  <c r="AQ148" i="7"/>
  <c r="AR148" i="7"/>
  <c r="AS148" i="7"/>
  <c r="AT148" i="7"/>
  <c r="AU148" i="7"/>
  <c r="AV148" i="7"/>
  <c r="AW148" i="7"/>
  <c r="AM149" i="7"/>
  <c r="AN149" i="7"/>
  <c r="AO149" i="7"/>
  <c r="AP149" i="7"/>
  <c r="AQ149" i="7"/>
  <c r="AR149" i="7"/>
  <c r="AS149" i="7"/>
  <c r="AT149" i="7"/>
  <c r="AU149" i="7"/>
  <c r="AV149" i="7"/>
  <c r="AW149" i="7"/>
  <c r="AM150" i="7"/>
  <c r="AN150" i="7"/>
  <c r="AO150" i="7"/>
  <c r="AP150" i="7"/>
  <c r="AQ150" i="7"/>
  <c r="AR150" i="7"/>
  <c r="AS150" i="7"/>
  <c r="AT150" i="7"/>
  <c r="AU150" i="7"/>
  <c r="AV150" i="7"/>
  <c r="AW150" i="7"/>
  <c r="AM151" i="7"/>
  <c r="AN151" i="7"/>
  <c r="AO151" i="7"/>
  <c r="AP151" i="7"/>
  <c r="AQ151" i="7"/>
  <c r="AR151" i="7"/>
  <c r="AS151" i="7"/>
  <c r="AT151" i="7"/>
  <c r="AU151" i="7"/>
  <c r="AV151" i="7"/>
  <c r="AW151" i="7"/>
  <c r="AM152" i="7"/>
  <c r="AN152" i="7"/>
  <c r="AO152" i="7"/>
  <c r="AP152" i="7"/>
  <c r="AQ152" i="7"/>
  <c r="AR152" i="7"/>
  <c r="AS152" i="7"/>
  <c r="AT152" i="7"/>
  <c r="AU152" i="7"/>
  <c r="AV152" i="7"/>
  <c r="AW152" i="7"/>
  <c r="AM153" i="7"/>
  <c r="AN153" i="7"/>
  <c r="AO153" i="7"/>
  <c r="AP153" i="7"/>
  <c r="AQ153" i="7"/>
  <c r="AR153" i="7"/>
  <c r="AS153" i="7"/>
  <c r="AT153" i="7"/>
  <c r="AU153" i="7"/>
  <c r="AV153" i="7"/>
  <c r="AW153" i="7"/>
  <c r="AM154" i="7"/>
  <c r="AN154" i="7"/>
  <c r="AO154" i="7"/>
  <c r="AP154" i="7"/>
  <c r="AQ154" i="7"/>
  <c r="AR154" i="7"/>
  <c r="AS154" i="7"/>
  <c r="AT154" i="7"/>
  <c r="AU154" i="7"/>
  <c r="AV154" i="7"/>
  <c r="AW154" i="7"/>
  <c r="AM155" i="7"/>
  <c r="AN155" i="7"/>
  <c r="AO155" i="7"/>
  <c r="AP155" i="7"/>
  <c r="AQ155" i="7"/>
  <c r="AR155" i="7"/>
  <c r="AS155" i="7"/>
  <c r="AT155" i="7"/>
  <c r="AU155" i="7"/>
  <c r="AV155" i="7"/>
  <c r="AW155" i="7"/>
  <c r="AM156" i="7"/>
  <c r="AN156" i="7"/>
  <c r="AO156" i="7"/>
  <c r="AP156" i="7"/>
  <c r="AQ156" i="7"/>
  <c r="AR156" i="7"/>
  <c r="AS156" i="7"/>
  <c r="AT156" i="7"/>
  <c r="AU156" i="7"/>
  <c r="AV156" i="7"/>
  <c r="AW156" i="7"/>
  <c r="AM157" i="7"/>
  <c r="AN157" i="7"/>
  <c r="AO157" i="7"/>
  <c r="AP157" i="7"/>
  <c r="AQ157" i="7"/>
  <c r="AR157" i="7"/>
  <c r="AS157" i="7"/>
  <c r="AT157" i="7"/>
  <c r="AU157" i="7"/>
  <c r="AV157" i="7"/>
  <c r="AW157" i="7"/>
  <c r="AM158" i="7"/>
  <c r="AN158" i="7"/>
  <c r="AO158" i="7"/>
  <c r="AP158" i="7"/>
  <c r="AQ158" i="7"/>
  <c r="AR158" i="7"/>
  <c r="AS158" i="7"/>
  <c r="AT158" i="7"/>
  <c r="AU158" i="7"/>
  <c r="AV158" i="7"/>
  <c r="AW158" i="7"/>
  <c r="AM159" i="7"/>
  <c r="AN159" i="7"/>
  <c r="AO159" i="7"/>
  <c r="AP159" i="7"/>
  <c r="AQ159" i="7"/>
  <c r="AR159" i="7"/>
  <c r="AS159" i="7"/>
  <c r="AT159" i="7"/>
  <c r="AU159" i="7"/>
  <c r="AV159" i="7"/>
  <c r="AW159" i="7"/>
  <c r="AM161" i="7"/>
  <c r="AN161" i="7"/>
  <c r="AO161" i="7"/>
  <c r="AP161" i="7"/>
  <c r="AQ161" i="7"/>
  <c r="AR161" i="7"/>
  <c r="AS161" i="7"/>
  <c r="AT161" i="7"/>
  <c r="AU161" i="7"/>
  <c r="AV161" i="7"/>
  <c r="AW161" i="7"/>
  <c r="AM162" i="7"/>
  <c r="AN162" i="7"/>
  <c r="AO162" i="7"/>
  <c r="AP162" i="7"/>
  <c r="AQ162" i="7"/>
  <c r="AR162" i="7"/>
  <c r="AS162" i="7"/>
  <c r="AT162" i="7"/>
  <c r="AU162" i="7"/>
  <c r="AV162" i="7"/>
  <c r="AW162" i="7"/>
  <c r="AM163" i="7"/>
  <c r="AN163" i="7"/>
  <c r="AO163" i="7"/>
  <c r="AP163" i="7"/>
  <c r="AQ163" i="7"/>
  <c r="AR163" i="7"/>
  <c r="AS163" i="7"/>
  <c r="AT163" i="7"/>
  <c r="AU163" i="7"/>
  <c r="AV163" i="7"/>
  <c r="AW163" i="7"/>
  <c r="AM164" i="7"/>
  <c r="AN164" i="7"/>
  <c r="AO164" i="7"/>
  <c r="AP164" i="7"/>
  <c r="AQ164" i="7"/>
  <c r="AR164" i="7"/>
  <c r="AS164" i="7"/>
  <c r="AT164" i="7"/>
  <c r="AU164" i="7"/>
  <c r="AV164" i="7"/>
  <c r="AW164" i="7"/>
  <c r="AM165" i="7"/>
  <c r="AN165" i="7"/>
  <c r="AO165" i="7"/>
  <c r="AP165" i="7"/>
  <c r="AQ165" i="7"/>
  <c r="AR165" i="7"/>
  <c r="AS165" i="7"/>
  <c r="AT165" i="7"/>
  <c r="AU165" i="7"/>
  <c r="AV165" i="7"/>
  <c r="AW165" i="7"/>
  <c r="AM166" i="7"/>
  <c r="AN166" i="7"/>
  <c r="AO166" i="7"/>
  <c r="AP166" i="7"/>
  <c r="AQ166" i="7"/>
  <c r="AR166" i="7"/>
  <c r="AS166" i="7"/>
  <c r="AT166" i="7"/>
  <c r="AU166" i="7"/>
  <c r="AV166" i="7"/>
  <c r="AW166" i="7"/>
  <c r="AM167" i="7"/>
  <c r="AN167" i="7"/>
  <c r="AO167" i="7"/>
  <c r="AP167" i="7"/>
  <c r="AQ167" i="7"/>
  <c r="AR167" i="7"/>
  <c r="AS167" i="7"/>
  <c r="AT167" i="7"/>
  <c r="AU167" i="7"/>
  <c r="AV167" i="7"/>
  <c r="AW167" i="7"/>
  <c r="AM169" i="7"/>
  <c r="AN169" i="7"/>
  <c r="AO169" i="7"/>
  <c r="AP169" i="7"/>
  <c r="AQ169" i="7"/>
  <c r="AR169" i="7"/>
  <c r="AS169" i="7"/>
  <c r="AT169" i="7"/>
  <c r="AU169" i="7"/>
  <c r="AV169" i="7"/>
  <c r="AW169" i="7"/>
  <c r="AM170" i="7"/>
  <c r="AN170" i="7"/>
  <c r="AO170" i="7"/>
  <c r="AP170" i="7"/>
  <c r="AQ170" i="7"/>
  <c r="AR170" i="7"/>
  <c r="AS170" i="7"/>
  <c r="AT170" i="7"/>
  <c r="AU170" i="7"/>
  <c r="AV170" i="7"/>
  <c r="AW170" i="7"/>
  <c r="AM171" i="7"/>
  <c r="AN171" i="7"/>
  <c r="AO171" i="7"/>
  <c r="AP171" i="7"/>
  <c r="AQ171" i="7"/>
  <c r="AR171" i="7"/>
  <c r="AS171" i="7"/>
  <c r="AT171" i="7"/>
  <c r="AU171" i="7"/>
  <c r="AV171" i="7"/>
  <c r="AW171" i="7"/>
  <c r="AM173" i="7"/>
  <c r="AN173" i="7"/>
  <c r="AO173" i="7"/>
  <c r="AP173" i="7"/>
  <c r="AQ173" i="7"/>
  <c r="AR173" i="7"/>
  <c r="AS173" i="7"/>
  <c r="AT173" i="7"/>
  <c r="AU173" i="7"/>
  <c r="AV173" i="7"/>
  <c r="AW173" i="7"/>
  <c r="AM174" i="7"/>
  <c r="AN174" i="7"/>
  <c r="AO174" i="7"/>
  <c r="AP174" i="7"/>
  <c r="AQ174" i="7"/>
  <c r="AR174" i="7"/>
  <c r="AS174" i="7"/>
  <c r="AT174" i="7"/>
  <c r="AU174" i="7"/>
  <c r="AV174" i="7"/>
  <c r="AW174" i="7"/>
  <c r="AM175" i="7"/>
  <c r="AN175" i="7"/>
  <c r="AO175" i="7"/>
  <c r="AP175" i="7"/>
  <c r="AQ175" i="7"/>
  <c r="AR175" i="7"/>
  <c r="AS175" i="7"/>
  <c r="AT175" i="7"/>
  <c r="AU175" i="7"/>
  <c r="AV175" i="7"/>
  <c r="AW175" i="7"/>
  <c r="AM176" i="7"/>
  <c r="AN176" i="7"/>
  <c r="AO176" i="7"/>
  <c r="AP176" i="7"/>
  <c r="AQ176" i="7"/>
  <c r="AR176" i="7"/>
  <c r="AS176" i="7"/>
  <c r="AT176" i="7"/>
  <c r="AU176" i="7"/>
  <c r="AV176" i="7"/>
  <c r="AW176" i="7"/>
  <c r="AM178" i="7"/>
  <c r="AN178" i="7"/>
  <c r="AO178" i="7"/>
  <c r="AP178" i="7"/>
  <c r="AQ178" i="7"/>
  <c r="AR178" i="7"/>
  <c r="AS178" i="7"/>
  <c r="AT178" i="7"/>
  <c r="AU178" i="7"/>
  <c r="AV178" i="7"/>
  <c r="AW178" i="7"/>
  <c r="AM179" i="7"/>
  <c r="AN179" i="7"/>
  <c r="AO179" i="7"/>
  <c r="AP179" i="7"/>
  <c r="AQ179" i="7"/>
  <c r="AR179" i="7"/>
  <c r="AS179" i="7"/>
  <c r="AT179" i="7"/>
  <c r="AU179" i="7"/>
  <c r="AV179" i="7"/>
  <c r="AW179" i="7"/>
  <c r="AM180" i="7"/>
  <c r="AN180" i="7"/>
  <c r="AO180" i="7"/>
  <c r="AP180" i="7"/>
  <c r="AQ180" i="7"/>
  <c r="AR180" i="7"/>
  <c r="AS180" i="7"/>
  <c r="AT180" i="7"/>
  <c r="AU180" i="7"/>
  <c r="AV180" i="7"/>
  <c r="AW180" i="7"/>
  <c r="AM181" i="7"/>
  <c r="AN181" i="7"/>
  <c r="AO181" i="7"/>
  <c r="AP181" i="7"/>
  <c r="AQ181" i="7"/>
  <c r="AR181" i="7"/>
  <c r="AS181" i="7"/>
  <c r="AT181" i="7"/>
  <c r="AU181" i="7"/>
  <c r="AV181" i="7"/>
  <c r="AW181" i="7"/>
  <c r="AM182" i="7"/>
  <c r="AN182" i="7"/>
  <c r="AO182" i="7"/>
  <c r="AP182" i="7"/>
  <c r="AQ182" i="7"/>
  <c r="AR182" i="7"/>
  <c r="AS182" i="7"/>
  <c r="AT182" i="7"/>
  <c r="AU182" i="7"/>
  <c r="AV182" i="7"/>
  <c r="AW182" i="7"/>
  <c r="AM183" i="7"/>
  <c r="AN183" i="7"/>
  <c r="AO183" i="7"/>
  <c r="AP183" i="7"/>
  <c r="AQ183" i="7"/>
  <c r="AR183" i="7"/>
  <c r="AS183" i="7"/>
  <c r="AT183" i="7"/>
  <c r="AU183" i="7"/>
  <c r="AV183" i="7"/>
  <c r="AW183" i="7"/>
  <c r="AM184" i="7"/>
  <c r="AN184" i="7"/>
  <c r="AO184" i="7"/>
  <c r="AP184" i="7"/>
  <c r="AQ184" i="7"/>
  <c r="AR184" i="7"/>
  <c r="AS184" i="7"/>
  <c r="AT184" i="7"/>
  <c r="AU184" i="7"/>
  <c r="AV184" i="7"/>
  <c r="AW184" i="7"/>
  <c r="AM185" i="7"/>
  <c r="AN185" i="7"/>
  <c r="AO185" i="7"/>
  <c r="AP185" i="7"/>
  <c r="AQ185" i="7"/>
  <c r="AR185" i="7"/>
  <c r="AS185" i="7"/>
  <c r="AT185" i="7"/>
  <c r="AU185" i="7"/>
  <c r="AV185" i="7"/>
  <c r="AW185" i="7"/>
  <c r="AM186" i="7"/>
  <c r="AN186" i="7"/>
  <c r="AO186" i="7"/>
  <c r="AP186" i="7"/>
  <c r="AQ186" i="7"/>
  <c r="AR186" i="7"/>
  <c r="AS186" i="7"/>
  <c r="AT186" i="7"/>
  <c r="AU186" i="7"/>
  <c r="AV186" i="7"/>
  <c r="AW186" i="7"/>
  <c r="AM187" i="7"/>
  <c r="AN187" i="7"/>
  <c r="AO187" i="7"/>
  <c r="AP187" i="7"/>
  <c r="AQ187" i="7"/>
  <c r="AR187" i="7"/>
  <c r="AS187" i="7"/>
  <c r="AT187" i="7"/>
  <c r="AU187" i="7"/>
  <c r="AV187" i="7"/>
  <c r="AW187" i="7"/>
  <c r="AM188" i="7"/>
  <c r="AN188" i="7"/>
  <c r="AO188" i="7"/>
  <c r="AP188" i="7"/>
  <c r="AQ188" i="7"/>
  <c r="AR188" i="7"/>
  <c r="AS188" i="7"/>
  <c r="AT188" i="7"/>
  <c r="AU188" i="7"/>
  <c r="AV188" i="7"/>
  <c r="AW188" i="7"/>
  <c r="AM189" i="7"/>
  <c r="AN189" i="7"/>
  <c r="AO189" i="7"/>
  <c r="AP189" i="7"/>
  <c r="AQ189" i="7"/>
  <c r="AR189" i="7"/>
  <c r="AS189" i="7"/>
  <c r="AT189" i="7"/>
  <c r="AU189" i="7"/>
  <c r="AV189" i="7"/>
  <c r="AW189" i="7"/>
  <c r="AM190" i="7"/>
  <c r="AN190" i="7"/>
  <c r="AO190" i="7"/>
  <c r="AP190" i="7"/>
  <c r="AQ190" i="7"/>
  <c r="AR190" i="7"/>
  <c r="AS190" i="7"/>
  <c r="AT190" i="7"/>
  <c r="AU190" i="7"/>
  <c r="AV190" i="7"/>
  <c r="AW190" i="7"/>
  <c r="AM191" i="7"/>
  <c r="AN191" i="7"/>
  <c r="AO191" i="7"/>
  <c r="AP191" i="7"/>
  <c r="AQ191" i="7"/>
  <c r="AR191" i="7"/>
  <c r="AS191" i="7"/>
  <c r="AT191" i="7"/>
  <c r="AU191" i="7"/>
  <c r="AV191" i="7"/>
  <c r="AW191" i="7"/>
  <c r="AM192" i="7"/>
  <c r="AN192" i="7"/>
  <c r="AO192" i="7"/>
  <c r="AP192" i="7"/>
  <c r="AQ192" i="7"/>
  <c r="AR192" i="7"/>
  <c r="AS192" i="7"/>
  <c r="AT192" i="7"/>
  <c r="AU192" i="7"/>
  <c r="AV192" i="7"/>
  <c r="AW192" i="7"/>
  <c r="AM193" i="7"/>
  <c r="AN193" i="7"/>
  <c r="AO193" i="7"/>
  <c r="AP193" i="7"/>
  <c r="AQ193" i="7"/>
  <c r="AR193" i="7"/>
  <c r="AS193" i="7"/>
  <c r="AT193" i="7"/>
  <c r="AU193" i="7"/>
  <c r="AV193" i="7"/>
  <c r="AW193" i="7"/>
  <c r="AM194" i="7"/>
  <c r="AN194" i="7"/>
  <c r="AO194" i="7"/>
  <c r="AP194" i="7"/>
  <c r="AQ194" i="7"/>
  <c r="AR194" i="7"/>
  <c r="AS194" i="7"/>
  <c r="AT194" i="7"/>
  <c r="AU194" i="7"/>
  <c r="AV194" i="7"/>
  <c r="AW194" i="7"/>
  <c r="AM195" i="7"/>
  <c r="AN195" i="7"/>
  <c r="AO195" i="7"/>
  <c r="AP195" i="7"/>
  <c r="AQ195" i="7"/>
  <c r="AR195" i="7"/>
  <c r="AS195" i="7"/>
  <c r="AT195" i="7"/>
  <c r="AU195" i="7"/>
  <c r="AV195" i="7"/>
  <c r="AW195" i="7"/>
  <c r="AM196" i="7"/>
  <c r="AN196" i="7"/>
  <c r="AO196" i="7"/>
  <c r="AP196" i="7"/>
  <c r="AQ196" i="7"/>
  <c r="AR196" i="7"/>
  <c r="AS196" i="7"/>
  <c r="AT196" i="7"/>
  <c r="AU196" i="7"/>
  <c r="AV196" i="7"/>
  <c r="AW196" i="7"/>
  <c r="AM197" i="7"/>
  <c r="AN197" i="7"/>
  <c r="AO197" i="7"/>
  <c r="AP197" i="7"/>
  <c r="AQ197" i="7"/>
  <c r="AR197" i="7"/>
  <c r="AS197" i="7"/>
  <c r="AT197" i="7"/>
  <c r="AU197" i="7"/>
  <c r="AV197" i="7"/>
  <c r="AW197" i="7"/>
  <c r="AM198" i="7"/>
  <c r="AN198" i="7"/>
  <c r="AO198" i="7"/>
  <c r="AP198" i="7"/>
  <c r="AQ198" i="7"/>
  <c r="AR198" i="7"/>
  <c r="AS198" i="7"/>
  <c r="AT198" i="7"/>
  <c r="AU198" i="7"/>
  <c r="AV198" i="7"/>
  <c r="AW198" i="7"/>
  <c r="AM199" i="7"/>
  <c r="AN199" i="7"/>
  <c r="AO199" i="7"/>
  <c r="AP199" i="7"/>
  <c r="AQ199" i="7"/>
  <c r="AR199" i="7"/>
  <c r="AS199" i="7"/>
  <c r="AT199" i="7"/>
  <c r="AU199" i="7"/>
  <c r="AV199" i="7"/>
  <c r="AW199" i="7"/>
  <c r="AM201" i="7"/>
  <c r="AN201" i="7"/>
  <c r="AO201" i="7"/>
  <c r="AP201" i="7"/>
  <c r="AQ201" i="7"/>
  <c r="AR201" i="7"/>
  <c r="AS201" i="7"/>
  <c r="AT201" i="7"/>
  <c r="AU201" i="7"/>
  <c r="AV201" i="7"/>
  <c r="AW201" i="7"/>
  <c r="AM202" i="7"/>
  <c r="AN202" i="7"/>
  <c r="AO202" i="7"/>
  <c r="AP202" i="7"/>
  <c r="AQ202" i="7"/>
  <c r="AR202" i="7"/>
  <c r="AS202" i="7"/>
  <c r="AT202" i="7"/>
  <c r="AU202" i="7"/>
  <c r="AV202" i="7"/>
  <c r="AW202" i="7"/>
  <c r="AM203" i="7"/>
  <c r="AN203" i="7"/>
  <c r="AO203" i="7"/>
  <c r="AP203" i="7"/>
  <c r="AQ203" i="7"/>
  <c r="AR203" i="7"/>
  <c r="AS203" i="7"/>
  <c r="AT203" i="7"/>
  <c r="AU203" i="7"/>
  <c r="AV203" i="7"/>
  <c r="AW203" i="7"/>
  <c r="AM204" i="7"/>
  <c r="AN204" i="7"/>
  <c r="AO204" i="7"/>
  <c r="AP204" i="7"/>
  <c r="AQ204" i="7"/>
  <c r="AR204" i="7"/>
  <c r="AS204" i="7"/>
  <c r="AT204" i="7"/>
  <c r="AU204" i="7"/>
  <c r="AV204" i="7"/>
  <c r="AW204" i="7"/>
  <c r="AM205" i="7"/>
  <c r="AN205" i="7"/>
  <c r="AO205" i="7"/>
  <c r="AP205" i="7"/>
  <c r="AQ205" i="7"/>
  <c r="AR205" i="7"/>
  <c r="AS205" i="7"/>
  <c r="AT205" i="7"/>
  <c r="AU205" i="7"/>
  <c r="AV205" i="7"/>
  <c r="AW205" i="7"/>
  <c r="AM206" i="7"/>
  <c r="AN206" i="7"/>
  <c r="AO206" i="7"/>
  <c r="AP206" i="7"/>
  <c r="AQ206" i="7"/>
  <c r="AR206" i="7"/>
  <c r="AS206" i="7"/>
  <c r="AT206" i="7"/>
  <c r="AU206" i="7"/>
  <c r="AV206" i="7"/>
  <c r="AW206" i="7"/>
  <c r="AM207" i="7"/>
  <c r="AN207" i="7"/>
  <c r="AO207" i="7"/>
  <c r="AP207" i="7"/>
  <c r="AQ207" i="7"/>
  <c r="AR207" i="7"/>
  <c r="AS207" i="7"/>
  <c r="AT207" i="7"/>
  <c r="AU207" i="7"/>
  <c r="AV207" i="7"/>
  <c r="AW207" i="7"/>
  <c r="AM208" i="7"/>
  <c r="AN208" i="7"/>
  <c r="AO208" i="7"/>
  <c r="AP208" i="7"/>
  <c r="AQ208" i="7"/>
  <c r="AR208" i="7"/>
  <c r="AS208" i="7"/>
  <c r="AT208" i="7"/>
  <c r="AU208" i="7"/>
  <c r="AV208" i="7"/>
  <c r="AW208" i="7"/>
  <c r="AM209" i="7"/>
  <c r="AN209" i="7"/>
  <c r="AO209" i="7"/>
  <c r="AP209" i="7"/>
  <c r="AQ209" i="7"/>
  <c r="AR209" i="7"/>
  <c r="AS209" i="7"/>
  <c r="AT209" i="7"/>
  <c r="AU209" i="7"/>
  <c r="AV209" i="7"/>
  <c r="AW209" i="7"/>
  <c r="AM210" i="7"/>
  <c r="AN210" i="7"/>
  <c r="AO210" i="7"/>
  <c r="AP210" i="7"/>
  <c r="AQ210" i="7"/>
  <c r="AR210" i="7"/>
  <c r="AS210" i="7"/>
  <c r="AT210" i="7"/>
  <c r="AU210" i="7"/>
  <c r="AV210" i="7"/>
  <c r="AW210" i="7"/>
  <c r="AM211" i="7"/>
  <c r="AN211" i="7"/>
  <c r="AO211" i="7"/>
  <c r="AP211" i="7"/>
  <c r="AQ211" i="7"/>
  <c r="AR211" i="7"/>
  <c r="AS211" i="7"/>
  <c r="AT211" i="7"/>
  <c r="AU211" i="7"/>
  <c r="AV211" i="7"/>
  <c r="AW211" i="7"/>
  <c r="AM213" i="7"/>
  <c r="AN213" i="7"/>
  <c r="AO213" i="7"/>
  <c r="AP213" i="7"/>
  <c r="AQ213" i="7"/>
  <c r="AR213" i="7"/>
  <c r="AS213" i="7"/>
  <c r="AT213" i="7"/>
  <c r="AU213" i="7"/>
  <c r="AV213" i="7"/>
  <c r="AW213" i="7"/>
  <c r="AM215" i="7"/>
  <c r="AN215" i="7"/>
  <c r="AO215" i="7"/>
  <c r="AP215" i="7"/>
  <c r="AQ215" i="7"/>
  <c r="AR215" i="7"/>
  <c r="AS215" i="7"/>
  <c r="AT215" i="7"/>
  <c r="AU215" i="7"/>
  <c r="AV215" i="7"/>
  <c r="AW215" i="7"/>
  <c r="AM216" i="7"/>
  <c r="AN216" i="7"/>
  <c r="AO216" i="7"/>
  <c r="AP216" i="7"/>
  <c r="AQ216" i="7"/>
  <c r="AR216" i="7"/>
  <c r="AS216" i="7"/>
  <c r="AT216" i="7"/>
  <c r="AU216" i="7"/>
  <c r="AV216" i="7"/>
  <c r="AW216" i="7"/>
  <c r="AM217" i="7"/>
  <c r="AN217" i="7"/>
  <c r="AO217" i="7"/>
  <c r="AP217" i="7"/>
  <c r="AQ217" i="7"/>
  <c r="AR217" i="7"/>
  <c r="AS217" i="7"/>
  <c r="AT217" i="7"/>
  <c r="AU217" i="7"/>
  <c r="AV217" i="7"/>
  <c r="AW217" i="7"/>
  <c r="AM219" i="7"/>
  <c r="AN219" i="7"/>
  <c r="AO219" i="7"/>
  <c r="AP219" i="7"/>
  <c r="AQ219" i="7"/>
  <c r="AR219" i="7"/>
  <c r="AS219" i="7"/>
  <c r="AT219" i="7"/>
  <c r="AU219" i="7"/>
  <c r="AV219" i="7"/>
  <c r="AW219" i="7"/>
  <c r="AM220" i="7"/>
  <c r="AN220" i="7"/>
  <c r="AO220" i="7"/>
  <c r="AP220" i="7"/>
  <c r="AQ220" i="7"/>
  <c r="AR220" i="7"/>
  <c r="AS220" i="7"/>
  <c r="AT220" i="7"/>
  <c r="AU220" i="7"/>
  <c r="AV220" i="7"/>
  <c r="AW220" i="7"/>
  <c r="AM221" i="7"/>
  <c r="AN221" i="7"/>
  <c r="AO221" i="7"/>
  <c r="AP221" i="7"/>
  <c r="AQ221" i="7"/>
  <c r="AR221" i="7"/>
  <c r="AS221" i="7"/>
  <c r="AT221" i="7"/>
  <c r="AU221" i="7"/>
  <c r="AV221" i="7"/>
  <c r="AW221" i="7"/>
  <c r="AM222" i="7"/>
  <c r="AN222" i="7"/>
  <c r="AO222" i="7"/>
  <c r="AP222" i="7"/>
  <c r="AQ222" i="7"/>
  <c r="AR222" i="7"/>
  <c r="AS222" i="7"/>
  <c r="AT222" i="7"/>
  <c r="AU222" i="7"/>
  <c r="AV222" i="7"/>
  <c r="AW222" i="7"/>
  <c r="AM224" i="7"/>
  <c r="AN224" i="7"/>
  <c r="AO224" i="7"/>
  <c r="AP224" i="7"/>
  <c r="AQ224" i="7"/>
  <c r="AR224" i="7"/>
  <c r="AS224" i="7"/>
  <c r="AT224" i="7"/>
  <c r="AU224" i="7"/>
  <c r="AV224" i="7"/>
  <c r="AW224" i="7"/>
  <c r="AM225" i="7"/>
  <c r="AN225" i="7"/>
  <c r="AO225" i="7"/>
  <c r="AP225" i="7"/>
  <c r="AQ225" i="7"/>
  <c r="AR225" i="7"/>
  <c r="AS225" i="7"/>
  <c r="AT225" i="7"/>
  <c r="AU225" i="7"/>
  <c r="AV225" i="7"/>
  <c r="AW225" i="7"/>
  <c r="AM226" i="7"/>
  <c r="AN226" i="7"/>
  <c r="AO226" i="7"/>
  <c r="AP226" i="7"/>
  <c r="AQ226" i="7"/>
  <c r="AR226" i="7"/>
  <c r="AS226" i="7"/>
  <c r="AT226" i="7"/>
  <c r="AU226" i="7"/>
  <c r="AV226" i="7"/>
  <c r="AW226" i="7"/>
  <c r="AM227" i="7"/>
  <c r="AN227" i="7"/>
  <c r="AO227" i="7"/>
  <c r="AP227" i="7"/>
  <c r="AQ227" i="7"/>
  <c r="AR227" i="7"/>
  <c r="AS227" i="7"/>
  <c r="AT227" i="7"/>
  <c r="AU227" i="7"/>
  <c r="AV227" i="7"/>
  <c r="AW227" i="7"/>
  <c r="AM228" i="7"/>
  <c r="AN228" i="7"/>
  <c r="AO228" i="7"/>
  <c r="AP228" i="7"/>
  <c r="AQ228" i="7"/>
  <c r="AR228" i="7"/>
  <c r="AS228" i="7"/>
  <c r="AT228" i="7"/>
  <c r="AU228" i="7"/>
  <c r="AV228" i="7"/>
  <c r="AW228" i="7"/>
  <c r="AM229" i="7"/>
  <c r="AN229" i="7"/>
  <c r="AO229" i="7"/>
  <c r="AP229" i="7"/>
  <c r="AQ229" i="7"/>
  <c r="AR229" i="7"/>
  <c r="AS229" i="7"/>
  <c r="AT229" i="7"/>
  <c r="AU229" i="7"/>
  <c r="AV229" i="7"/>
  <c r="AW229" i="7"/>
  <c r="AM230" i="7"/>
  <c r="AN230" i="7"/>
  <c r="AO230" i="7"/>
  <c r="AP230" i="7"/>
  <c r="AQ230" i="7"/>
  <c r="AR230" i="7"/>
  <c r="AS230" i="7"/>
  <c r="AT230" i="7"/>
  <c r="AU230" i="7"/>
  <c r="AV230" i="7"/>
  <c r="AW230" i="7"/>
  <c r="AM231" i="7"/>
  <c r="AN231" i="7"/>
  <c r="AO231" i="7"/>
  <c r="AP231" i="7"/>
  <c r="AQ231" i="7"/>
  <c r="AR231" i="7"/>
  <c r="AS231" i="7"/>
  <c r="AT231" i="7"/>
  <c r="AU231" i="7"/>
  <c r="AV231" i="7"/>
  <c r="AW231" i="7"/>
  <c r="AM232" i="7"/>
  <c r="AN232" i="7"/>
  <c r="AO232" i="7"/>
  <c r="AP232" i="7"/>
  <c r="AQ232" i="7"/>
  <c r="AR232" i="7"/>
  <c r="AS232" i="7"/>
  <c r="AT232" i="7"/>
  <c r="AU232" i="7"/>
  <c r="AV232" i="7"/>
  <c r="AW232" i="7"/>
  <c r="AM233" i="7"/>
  <c r="AN233" i="7"/>
  <c r="AO233" i="7"/>
  <c r="AP233" i="7"/>
  <c r="AQ233" i="7"/>
  <c r="AR233" i="7"/>
  <c r="AS233" i="7"/>
  <c r="AT233" i="7"/>
  <c r="AU233" i="7"/>
  <c r="AV233" i="7"/>
  <c r="AW233" i="7"/>
  <c r="AM234" i="7"/>
  <c r="AN234" i="7"/>
  <c r="AO234" i="7"/>
  <c r="AP234" i="7"/>
  <c r="AQ234" i="7"/>
  <c r="AR234" i="7"/>
  <c r="AS234" i="7"/>
  <c r="AT234" i="7"/>
  <c r="AU234" i="7"/>
  <c r="AV234" i="7"/>
  <c r="AW234" i="7"/>
  <c r="AM235" i="7"/>
  <c r="AN235" i="7"/>
  <c r="AO235" i="7"/>
  <c r="AP235" i="7"/>
  <c r="AQ235" i="7"/>
  <c r="AR235" i="7"/>
  <c r="AS235" i="7"/>
  <c r="AT235" i="7"/>
  <c r="AU235" i="7"/>
  <c r="AV235" i="7"/>
  <c r="AW235" i="7"/>
  <c r="AM236" i="7"/>
  <c r="AN236" i="7"/>
  <c r="AO236" i="7"/>
  <c r="AP236" i="7"/>
  <c r="AQ236" i="7"/>
  <c r="AR236" i="7"/>
  <c r="AS236" i="7"/>
  <c r="AT236" i="7"/>
  <c r="AU236" i="7"/>
  <c r="AV236" i="7"/>
  <c r="AW236" i="7"/>
  <c r="AM237" i="7"/>
  <c r="AN237" i="7"/>
  <c r="AO237" i="7"/>
  <c r="AP237" i="7"/>
  <c r="AQ237" i="7"/>
  <c r="AR237" i="7"/>
  <c r="AS237" i="7"/>
  <c r="AT237" i="7"/>
  <c r="AU237" i="7"/>
  <c r="AV237" i="7"/>
  <c r="AW237" i="7"/>
  <c r="AM238" i="7"/>
  <c r="AN238" i="7"/>
  <c r="AO238" i="7"/>
  <c r="AP238" i="7"/>
  <c r="AQ238" i="7"/>
  <c r="AR238" i="7"/>
  <c r="AS238" i="7"/>
  <c r="AT238" i="7"/>
  <c r="AU238" i="7"/>
  <c r="AV238" i="7"/>
  <c r="AW238" i="7"/>
  <c r="AM239" i="7"/>
  <c r="AN239" i="7"/>
  <c r="AO239" i="7"/>
  <c r="AP239" i="7"/>
  <c r="AQ239" i="7"/>
  <c r="AR239" i="7"/>
  <c r="AS239" i="7"/>
  <c r="AT239" i="7"/>
  <c r="AU239" i="7"/>
  <c r="AV239" i="7"/>
  <c r="AW239" i="7"/>
  <c r="AM240" i="7"/>
  <c r="AN240" i="7"/>
  <c r="AO240" i="7"/>
  <c r="AP240" i="7"/>
  <c r="AQ240" i="7"/>
  <c r="AR240" i="7"/>
  <c r="AS240" i="7"/>
  <c r="AT240" i="7"/>
  <c r="AU240" i="7"/>
  <c r="AV240" i="7"/>
  <c r="AW240" i="7"/>
  <c r="AM241" i="7"/>
  <c r="AN241" i="7"/>
  <c r="AO241" i="7"/>
  <c r="AP241" i="7"/>
  <c r="AQ241" i="7"/>
  <c r="AR241" i="7"/>
  <c r="AS241" i="7"/>
  <c r="AT241" i="7"/>
  <c r="AU241" i="7"/>
  <c r="AV241" i="7"/>
  <c r="AW241" i="7"/>
  <c r="AM242" i="7"/>
  <c r="AN242" i="7"/>
  <c r="AO242" i="7"/>
  <c r="AP242" i="7"/>
  <c r="AQ242" i="7"/>
  <c r="AR242" i="7"/>
  <c r="AS242" i="7"/>
  <c r="AT242" i="7"/>
  <c r="AU242" i="7"/>
  <c r="AV242" i="7"/>
  <c r="AW242" i="7"/>
  <c r="AM243" i="7"/>
  <c r="AN243" i="7"/>
  <c r="AO243" i="7"/>
  <c r="AP243" i="7"/>
  <c r="AQ243" i="7"/>
  <c r="AR243" i="7"/>
  <c r="AS243" i="7"/>
  <c r="AT243" i="7"/>
  <c r="AU243" i="7"/>
  <c r="AV243" i="7"/>
  <c r="AW243" i="7"/>
  <c r="AM244" i="7"/>
  <c r="AN244" i="7"/>
  <c r="AO244" i="7"/>
  <c r="AP244" i="7"/>
  <c r="AQ244" i="7"/>
  <c r="AR244" i="7"/>
  <c r="AS244" i="7"/>
  <c r="AT244" i="7"/>
  <c r="AU244" i="7"/>
  <c r="AV244" i="7"/>
  <c r="AW244" i="7"/>
  <c r="AM245" i="7"/>
  <c r="AN245" i="7"/>
  <c r="AO245" i="7"/>
  <c r="AP245" i="7"/>
  <c r="AQ245" i="7"/>
  <c r="AR245" i="7"/>
  <c r="AS245" i="7"/>
  <c r="AT245" i="7"/>
  <c r="AU245" i="7"/>
  <c r="AV245" i="7"/>
  <c r="AW245" i="7"/>
  <c r="AM246" i="7"/>
  <c r="AN246" i="7"/>
  <c r="AO246" i="7"/>
  <c r="AP246" i="7"/>
  <c r="AQ246" i="7"/>
  <c r="AR246" i="7"/>
  <c r="AS246" i="7"/>
  <c r="AT246" i="7"/>
  <c r="AU246" i="7"/>
  <c r="AV246" i="7"/>
  <c r="AW246" i="7"/>
  <c r="AM247" i="7"/>
  <c r="AN247" i="7"/>
  <c r="AO247" i="7"/>
  <c r="AP247" i="7"/>
  <c r="AQ247" i="7"/>
  <c r="AR247" i="7"/>
  <c r="AS247" i="7"/>
  <c r="AT247" i="7"/>
  <c r="AU247" i="7"/>
  <c r="AV247" i="7"/>
  <c r="AW247" i="7"/>
  <c r="AM248" i="7"/>
  <c r="AN248" i="7"/>
  <c r="AO248" i="7"/>
  <c r="AP248" i="7"/>
  <c r="AQ248" i="7"/>
  <c r="AR248" i="7"/>
  <c r="AS248" i="7"/>
  <c r="AT248" i="7"/>
  <c r="AU248" i="7"/>
  <c r="AV248" i="7"/>
  <c r="AW248" i="7"/>
  <c r="AM249" i="7"/>
  <c r="AN249" i="7"/>
  <c r="AO249" i="7"/>
  <c r="AP249" i="7"/>
  <c r="AQ249" i="7"/>
  <c r="AR249" i="7"/>
  <c r="AS249" i="7"/>
  <c r="AT249" i="7"/>
  <c r="AU249" i="7"/>
  <c r="AV249" i="7"/>
  <c r="AW249" i="7"/>
  <c r="AM250" i="7"/>
  <c r="AN250" i="7"/>
  <c r="AO250" i="7"/>
  <c r="AP250" i="7"/>
  <c r="AQ250" i="7"/>
  <c r="AR250" i="7"/>
  <c r="AS250" i="7"/>
  <c r="AT250" i="7"/>
  <c r="AU250" i="7"/>
  <c r="AV250" i="7"/>
  <c r="AW250" i="7"/>
  <c r="AM251" i="7"/>
  <c r="AN251" i="7"/>
  <c r="AO251" i="7"/>
  <c r="AP251" i="7"/>
  <c r="AQ251" i="7"/>
  <c r="AR251" i="7"/>
  <c r="AS251" i="7"/>
  <c r="AT251" i="7"/>
  <c r="AU251" i="7"/>
  <c r="AV251" i="7"/>
  <c r="AW251" i="7"/>
  <c r="AM252" i="7"/>
  <c r="AN252" i="7"/>
  <c r="AO252" i="7"/>
  <c r="AP252" i="7"/>
  <c r="AQ252" i="7"/>
  <c r="AR252" i="7"/>
  <c r="AS252" i="7"/>
  <c r="AT252" i="7"/>
  <c r="AU252" i="7"/>
  <c r="AV252" i="7"/>
  <c r="AW252" i="7"/>
  <c r="AM253" i="7"/>
  <c r="AN253" i="7"/>
  <c r="AO253" i="7"/>
  <c r="AP253" i="7"/>
  <c r="AQ253" i="7"/>
  <c r="AR253" i="7"/>
  <c r="AS253" i="7"/>
  <c r="AT253" i="7"/>
  <c r="AU253" i="7"/>
  <c r="AV253" i="7"/>
  <c r="AW253" i="7"/>
  <c r="AM254" i="7"/>
  <c r="AN254" i="7"/>
  <c r="AO254" i="7"/>
  <c r="AP254" i="7"/>
  <c r="AQ254" i="7"/>
  <c r="AR254" i="7"/>
  <c r="AS254" i="7"/>
  <c r="AT254" i="7"/>
  <c r="AU254" i="7"/>
  <c r="AV254" i="7"/>
  <c r="AW254" i="7"/>
  <c r="AM255" i="7"/>
  <c r="AN255" i="7"/>
  <c r="AO255" i="7"/>
  <c r="AP255" i="7"/>
  <c r="AQ255" i="7"/>
  <c r="AR255" i="7"/>
  <c r="AS255" i="7"/>
  <c r="AT255" i="7"/>
  <c r="AU255" i="7"/>
  <c r="AV255" i="7"/>
  <c r="AW255" i="7"/>
  <c r="AM256" i="7"/>
  <c r="AN256" i="7"/>
  <c r="AO256" i="7"/>
  <c r="AP256" i="7"/>
  <c r="AQ256" i="7"/>
  <c r="AR256" i="7"/>
  <c r="AS256" i="7"/>
  <c r="AT256" i="7"/>
  <c r="AU256" i="7"/>
  <c r="AV256" i="7"/>
  <c r="AW256" i="7"/>
  <c r="AM257" i="7"/>
  <c r="AN257" i="7"/>
  <c r="AO257" i="7"/>
  <c r="AP257" i="7"/>
  <c r="AQ257" i="7"/>
  <c r="AR257" i="7"/>
  <c r="AS257" i="7"/>
  <c r="AT257" i="7"/>
  <c r="AU257" i="7"/>
  <c r="AV257" i="7"/>
  <c r="AW257" i="7"/>
  <c r="AM258" i="7"/>
  <c r="AN258" i="7"/>
  <c r="AO258" i="7"/>
  <c r="AP258" i="7"/>
  <c r="AQ258" i="7"/>
  <c r="AR258" i="7"/>
  <c r="AS258" i="7"/>
  <c r="AT258" i="7"/>
  <c r="AU258" i="7"/>
  <c r="AV258" i="7"/>
  <c r="AW258" i="7"/>
  <c r="AM260" i="7"/>
  <c r="AN260" i="7"/>
  <c r="AO260" i="7"/>
  <c r="AP260" i="7"/>
  <c r="AQ260" i="7"/>
  <c r="AR260" i="7"/>
  <c r="AS260" i="7"/>
  <c r="AT260" i="7"/>
  <c r="AU260" i="7"/>
  <c r="AV260" i="7"/>
  <c r="AW260" i="7"/>
  <c r="AM261" i="7"/>
  <c r="AN261" i="7"/>
  <c r="AO261" i="7"/>
  <c r="AP261" i="7"/>
  <c r="AQ261" i="7"/>
  <c r="AR261" i="7"/>
  <c r="AS261" i="7"/>
  <c r="AT261" i="7"/>
  <c r="AU261" i="7"/>
  <c r="AV261" i="7"/>
  <c r="AW261" i="7"/>
  <c r="AM262" i="7"/>
  <c r="AN262" i="7"/>
  <c r="AO262" i="7"/>
  <c r="AP262" i="7"/>
  <c r="AQ262" i="7"/>
  <c r="AR262" i="7"/>
  <c r="AS262" i="7"/>
  <c r="AT262" i="7"/>
  <c r="AU262" i="7"/>
  <c r="AV262" i="7"/>
  <c r="AW262" i="7"/>
  <c r="AM263" i="7"/>
  <c r="AN263" i="7"/>
  <c r="AO263" i="7"/>
  <c r="AP263" i="7"/>
  <c r="AQ263" i="7"/>
  <c r="AR263" i="7"/>
  <c r="AS263" i="7"/>
  <c r="AT263" i="7"/>
  <c r="AU263" i="7"/>
  <c r="AV263" i="7"/>
  <c r="AW263" i="7"/>
  <c r="AM264" i="7"/>
  <c r="AN264" i="7"/>
  <c r="AO264" i="7"/>
  <c r="AP264" i="7"/>
  <c r="AQ264" i="7"/>
  <c r="AR264" i="7"/>
  <c r="AS264" i="7"/>
  <c r="AT264" i="7"/>
  <c r="AU264" i="7"/>
  <c r="AV264" i="7"/>
  <c r="AW264" i="7"/>
  <c r="AM265" i="7"/>
  <c r="AN265" i="7"/>
  <c r="AO265" i="7"/>
  <c r="AP265" i="7"/>
  <c r="AQ265" i="7"/>
  <c r="AR265" i="7"/>
  <c r="AS265" i="7"/>
  <c r="AT265" i="7"/>
  <c r="AU265" i="7"/>
  <c r="AV265" i="7"/>
  <c r="AW265" i="7"/>
  <c r="AM266" i="7"/>
  <c r="AN266" i="7"/>
  <c r="AO266" i="7"/>
  <c r="AP266" i="7"/>
  <c r="AQ266" i="7"/>
  <c r="AR266" i="7"/>
  <c r="AS266" i="7"/>
  <c r="AT266" i="7"/>
  <c r="AU266" i="7"/>
  <c r="AV266" i="7"/>
  <c r="AW266" i="7"/>
  <c r="AM267" i="7"/>
  <c r="AN267" i="7"/>
  <c r="AO267" i="7"/>
  <c r="AP267" i="7"/>
  <c r="AQ267" i="7"/>
  <c r="AR267" i="7"/>
  <c r="AS267" i="7"/>
  <c r="AT267" i="7"/>
  <c r="AU267" i="7"/>
  <c r="AV267" i="7"/>
  <c r="AW267" i="7"/>
  <c r="AM268" i="7"/>
  <c r="AN268" i="7"/>
  <c r="AO268" i="7"/>
  <c r="AP268" i="7"/>
  <c r="AQ268" i="7"/>
  <c r="AR268" i="7"/>
  <c r="AS268" i="7"/>
  <c r="AT268" i="7"/>
  <c r="AU268" i="7"/>
  <c r="AV268" i="7"/>
  <c r="AW268" i="7"/>
  <c r="AM269" i="7"/>
  <c r="AN269" i="7"/>
  <c r="AO269" i="7"/>
  <c r="AP269" i="7"/>
  <c r="AQ269" i="7"/>
  <c r="AR269" i="7"/>
  <c r="AS269" i="7"/>
  <c r="AT269" i="7"/>
  <c r="AU269" i="7"/>
  <c r="AV269" i="7"/>
  <c r="AW269" i="7"/>
  <c r="AM270" i="7"/>
  <c r="AN270" i="7"/>
  <c r="AO270" i="7"/>
  <c r="AP270" i="7"/>
  <c r="AQ270" i="7"/>
  <c r="AR270" i="7"/>
  <c r="AS270" i="7"/>
  <c r="AT270" i="7"/>
  <c r="AU270" i="7"/>
  <c r="AV270" i="7"/>
  <c r="AW270" i="7"/>
  <c r="AM271" i="7"/>
  <c r="AN271" i="7"/>
  <c r="AO271" i="7"/>
  <c r="AP271" i="7"/>
  <c r="AQ271" i="7"/>
  <c r="AR271" i="7"/>
  <c r="AS271" i="7"/>
  <c r="AT271" i="7"/>
  <c r="AU271" i="7"/>
  <c r="AV271" i="7"/>
  <c r="AW271" i="7"/>
  <c r="AM272" i="7"/>
  <c r="AN272" i="7"/>
  <c r="AO272" i="7"/>
  <c r="AP272" i="7"/>
  <c r="AQ272" i="7"/>
  <c r="AR272" i="7"/>
  <c r="AS272" i="7"/>
  <c r="AT272" i="7"/>
  <c r="AU272" i="7"/>
  <c r="AV272" i="7"/>
  <c r="AW272" i="7"/>
  <c r="AM273" i="7"/>
  <c r="AN273" i="7"/>
  <c r="AO273" i="7"/>
  <c r="AP273" i="7"/>
  <c r="AQ273" i="7"/>
  <c r="AR273" i="7"/>
  <c r="AS273" i="7"/>
  <c r="AT273" i="7"/>
  <c r="AU273" i="7"/>
  <c r="AV273" i="7"/>
  <c r="AW273" i="7"/>
  <c r="AM274" i="7"/>
  <c r="AN274" i="7"/>
  <c r="AO274" i="7"/>
  <c r="AP274" i="7"/>
  <c r="AQ274" i="7"/>
  <c r="AR274" i="7"/>
  <c r="AS274" i="7"/>
  <c r="AT274" i="7"/>
  <c r="AU274" i="7"/>
  <c r="AV274" i="7"/>
  <c r="AW274" i="7"/>
  <c r="AM275" i="7"/>
  <c r="AN275" i="7"/>
  <c r="AO275" i="7"/>
  <c r="AP275" i="7"/>
  <c r="AQ275" i="7"/>
  <c r="AR275" i="7"/>
  <c r="AS275" i="7"/>
  <c r="AT275" i="7"/>
  <c r="AU275" i="7"/>
  <c r="AV275" i="7"/>
  <c r="AW275" i="7"/>
  <c r="AM276" i="7"/>
  <c r="AN276" i="7"/>
  <c r="AO276" i="7"/>
  <c r="AP276" i="7"/>
  <c r="AQ276" i="7"/>
  <c r="AR276" i="7"/>
  <c r="AS276" i="7"/>
  <c r="AT276" i="7"/>
  <c r="AU276" i="7"/>
  <c r="AV276" i="7"/>
  <c r="AW276" i="7"/>
  <c r="AM277" i="7"/>
  <c r="AN277" i="7"/>
  <c r="AO277" i="7"/>
  <c r="AP277" i="7"/>
  <c r="AQ277" i="7"/>
  <c r="AR277" i="7"/>
  <c r="AS277" i="7"/>
  <c r="AT277" i="7"/>
  <c r="AU277" i="7"/>
  <c r="AV277" i="7"/>
  <c r="AW277" i="7"/>
  <c r="AM278" i="7"/>
  <c r="AN278" i="7"/>
  <c r="AO278" i="7"/>
  <c r="AP278" i="7"/>
  <c r="AQ278" i="7"/>
  <c r="AR278" i="7"/>
  <c r="AS278" i="7"/>
  <c r="AT278" i="7"/>
  <c r="AU278" i="7"/>
  <c r="AV278" i="7"/>
  <c r="AW278" i="7"/>
  <c r="AM279" i="7"/>
  <c r="AN279" i="7"/>
  <c r="AO279" i="7"/>
  <c r="AP279" i="7"/>
  <c r="AQ279" i="7"/>
  <c r="AR279" i="7"/>
  <c r="AS279" i="7"/>
  <c r="AT279" i="7"/>
  <c r="AU279" i="7"/>
  <c r="AV279" i="7"/>
  <c r="AW279" i="7"/>
  <c r="AM280" i="7"/>
  <c r="AN280" i="7"/>
  <c r="AO280" i="7"/>
  <c r="AP280" i="7"/>
  <c r="AQ280" i="7"/>
  <c r="AR280" i="7"/>
  <c r="AS280" i="7"/>
  <c r="AT280" i="7"/>
  <c r="AU280" i="7"/>
  <c r="AV280" i="7"/>
  <c r="AW280" i="7"/>
  <c r="AM281" i="7"/>
  <c r="AN281" i="7"/>
  <c r="AO281" i="7"/>
  <c r="AP281" i="7"/>
  <c r="AQ281" i="7"/>
  <c r="AR281" i="7"/>
  <c r="AS281" i="7"/>
  <c r="AT281" i="7"/>
  <c r="AU281" i="7"/>
  <c r="AV281" i="7"/>
  <c r="AW281" i="7"/>
  <c r="AM283" i="7"/>
  <c r="AN283" i="7"/>
  <c r="AO283" i="7"/>
  <c r="AP283" i="7"/>
  <c r="AQ283" i="7"/>
  <c r="AR283" i="7"/>
  <c r="AS283" i="7"/>
  <c r="AT283" i="7"/>
  <c r="AU283" i="7"/>
  <c r="AV283" i="7"/>
  <c r="AW283" i="7"/>
  <c r="AM284" i="7"/>
  <c r="AN284" i="7"/>
  <c r="AO284" i="7"/>
  <c r="AP284" i="7"/>
  <c r="AQ284" i="7"/>
  <c r="AR284" i="7"/>
  <c r="AS284" i="7"/>
  <c r="AT284" i="7"/>
  <c r="AU284" i="7"/>
  <c r="AV284" i="7"/>
  <c r="AW284" i="7"/>
  <c r="AM285" i="7"/>
  <c r="AN285" i="7"/>
  <c r="AO285" i="7"/>
  <c r="AP285" i="7"/>
  <c r="AQ285" i="7"/>
  <c r="AR285" i="7"/>
  <c r="AS285" i="7"/>
  <c r="AT285" i="7"/>
  <c r="AU285" i="7"/>
  <c r="AV285" i="7"/>
  <c r="AW285" i="7"/>
  <c r="AM286" i="7"/>
  <c r="AN286" i="7"/>
  <c r="AO286" i="7"/>
  <c r="AP286" i="7"/>
  <c r="AQ286" i="7"/>
  <c r="AR286" i="7"/>
  <c r="AS286" i="7"/>
  <c r="AT286" i="7"/>
  <c r="AU286" i="7"/>
  <c r="AV286" i="7"/>
  <c r="AW286" i="7"/>
  <c r="AM287" i="7"/>
  <c r="AN287" i="7"/>
  <c r="AO287" i="7"/>
  <c r="AP287" i="7"/>
  <c r="AQ287" i="7"/>
  <c r="AR287" i="7"/>
  <c r="AS287" i="7"/>
  <c r="AT287" i="7"/>
  <c r="AU287" i="7"/>
  <c r="AV287" i="7"/>
  <c r="AW287" i="7"/>
  <c r="AM288" i="7"/>
  <c r="AN288" i="7"/>
  <c r="AO288" i="7"/>
  <c r="AP288" i="7"/>
  <c r="AQ288" i="7"/>
  <c r="AR288" i="7"/>
  <c r="AS288" i="7"/>
  <c r="AT288" i="7"/>
  <c r="AU288" i="7"/>
  <c r="AV288" i="7"/>
  <c r="AW288" i="7"/>
  <c r="AM289" i="7"/>
  <c r="AN289" i="7"/>
  <c r="AO289" i="7"/>
  <c r="AP289" i="7"/>
  <c r="AQ289" i="7"/>
  <c r="AR289" i="7"/>
  <c r="AS289" i="7"/>
  <c r="AT289" i="7"/>
  <c r="AU289" i="7"/>
  <c r="AV289" i="7"/>
  <c r="AW289" i="7"/>
  <c r="AM291" i="7"/>
  <c r="AN291" i="7"/>
  <c r="AO291" i="7"/>
  <c r="AP291" i="7"/>
  <c r="AQ291" i="7"/>
  <c r="AR291" i="7"/>
  <c r="AS291" i="7"/>
  <c r="AT291" i="7"/>
  <c r="AU291" i="7"/>
  <c r="AV291" i="7"/>
  <c r="AW291" i="7"/>
  <c r="AM293" i="7"/>
  <c r="AN293" i="7"/>
  <c r="AO293" i="7"/>
  <c r="AP293" i="7"/>
  <c r="AQ293" i="7"/>
  <c r="AR293" i="7"/>
  <c r="AS293" i="7"/>
  <c r="AT293" i="7"/>
  <c r="AU293" i="7"/>
  <c r="AV293" i="7"/>
  <c r="AW293" i="7"/>
  <c r="AM294" i="7"/>
  <c r="AN294" i="7"/>
  <c r="AO294" i="7"/>
  <c r="AP294" i="7"/>
  <c r="AQ294" i="7"/>
  <c r="AR294" i="7"/>
  <c r="AS294" i="7"/>
  <c r="AT294" i="7"/>
  <c r="AU294" i="7"/>
  <c r="AV294" i="7"/>
  <c r="AW294" i="7"/>
  <c r="AM295" i="7"/>
  <c r="AN295" i="7"/>
  <c r="AO295" i="7"/>
  <c r="AP295" i="7"/>
  <c r="AQ295" i="7"/>
  <c r="AR295" i="7"/>
  <c r="AS295" i="7"/>
  <c r="AT295" i="7"/>
  <c r="AU295" i="7"/>
  <c r="AV295" i="7"/>
  <c r="AW295" i="7"/>
  <c r="AM296" i="7"/>
  <c r="AN296" i="7"/>
  <c r="AO296" i="7"/>
  <c r="AP296" i="7"/>
  <c r="AQ296" i="7"/>
  <c r="AR296" i="7"/>
  <c r="AS296" i="7"/>
  <c r="AT296" i="7"/>
  <c r="AU296" i="7"/>
  <c r="AV296" i="7"/>
  <c r="AW296" i="7"/>
  <c r="AM297" i="7"/>
  <c r="AN297" i="7"/>
  <c r="AO297" i="7"/>
  <c r="AP297" i="7"/>
  <c r="AQ297" i="7"/>
  <c r="AR297" i="7"/>
  <c r="AS297" i="7"/>
  <c r="AT297" i="7"/>
  <c r="AU297" i="7"/>
  <c r="AV297" i="7"/>
  <c r="AW297" i="7"/>
  <c r="AM298" i="7"/>
  <c r="AN298" i="7"/>
  <c r="AO298" i="7"/>
  <c r="AP298" i="7"/>
  <c r="AQ298" i="7"/>
  <c r="AR298" i="7"/>
  <c r="AS298" i="7"/>
  <c r="AT298" i="7"/>
  <c r="AU298" i="7"/>
  <c r="AV298" i="7"/>
  <c r="AW298" i="7"/>
  <c r="AM299" i="7"/>
  <c r="AN299" i="7"/>
  <c r="AO299" i="7"/>
  <c r="AP299" i="7"/>
  <c r="AQ299" i="7"/>
  <c r="AR299" i="7"/>
  <c r="AS299" i="7"/>
  <c r="AT299" i="7"/>
  <c r="AU299" i="7"/>
  <c r="AV299" i="7"/>
  <c r="AW299" i="7"/>
  <c r="AM300" i="7"/>
  <c r="AN300" i="7"/>
  <c r="AO300" i="7"/>
  <c r="AP300" i="7"/>
  <c r="AQ300" i="7"/>
  <c r="AR300" i="7"/>
  <c r="AS300" i="7"/>
  <c r="AT300" i="7"/>
  <c r="AU300" i="7"/>
  <c r="AV300" i="7"/>
  <c r="AW300" i="7"/>
  <c r="AM301" i="7"/>
  <c r="AN301" i="7"/>
  <c r="AO301" i="7"/>
  <c r="AP301" i="7"/>
  <c r="AQ301" i="7"/>
  <c r="AR301" i="7"/>
  <c r="AS301" i="7"/>
  <c r="AT301" i="7"/>
  <c r="AU301" i="7"/>
  <c r="AV301" i="7"/>
  <c r="AW301" i="7"/>
  <c r="AM302" i="7"/>
  <c r="AN302" i="7"/>
  <c r="AO302" i="7"/>
  <c r="AP302" i="7"/>
  <c r="AQ302" i="7"/>
  <c r="AR302" i="7"/>
  <c r="AS302" i="7"/>
  <c r="AT302" i="7"/>
  <c r="AU302" i="7"/>
  <c r="AV302" i="7"/>
  <c r="AW302" i="7"/>
  <c r="AM12" i="7"/>
  <c r="AN12" i="7"/>
  <c r="AO12" i="7"/>
  <c r="AP12" i="7"/>
  <c r="AQ12" i="7"/>
  <c r="AR12" i="7"/>
  <c r="AS12" i="7"/>
  <c r="AT12" i="7"/>
  <c r="AU12" i="7"/>
  <c r="AV12" i="7"/>
  <c r="AW12" i="7"/>
  <c r="AM13" i="7"/>
  <c r="AN13" i="7"/>
  <c r="AO13" i="7"/>
  <c r="AP13" i="7"/>
  <c r="AQ13" i="7"/>
  <c r="AR13" i="7"/>
  <c r="AS13" i="7"/>
  <c r="AT13" i="7"/>
  <c r="AU13" i="7"/>
  <c r="AV13" i="7"/>
  <c r="AW13" i="7"/>
  <c r="AM14" i="7"/>
  <c r="AN14" i="7"/>
  <c r="AO14" i="7"/>
  <c r="AP14" i="7"/>
  <c r="AQ14" i="7"/>
  <c r="AR14" i="7"/>
  <c r="AS14" i="7"/>
  <c r="AT14" i="7"/>
  <c r="AU14" i="7"/>
  <c r="AV14" i="7"/>
  <c r="AW14" i="7"/>
  <c r="AM15" i="7"/>
  <c r="AN15" i="7"/>
  <c r="AO15" i="7"/>
  <c r="AP15" i="7"/>
  <c r="AQ15" i="7"/>
  <c r="AR15" i="7"/>
  <c r="AS15" i="7"/>
  <c r="AT15" i="7"/>
  <c r="AU15" i="7"/>
  <c r="AV15" i="7"/>
  <c r="AW15" i="7"/>
  <c r="AM16" i="7"/>
  <c r="AN16" i="7"/>
  <c r="AO16" i="7"/>
  <c r="AP16" i="7"/>
  <c r="AQ16" i="7"/>
  <c r="AR16" i="7"/>
  <c r="AS16" i="7"/>
  <c r="AT16" i="7"/>
  <c r="AU16" i="7"/>
  <c r="AV16" i="7"/>
  <c r="AW16" i="7"/>
  <c r="AM17" i="7"/>
  <c r="AN17" i="7"/>
  <c r="AO17" i="7"/>
  <c r="AP17" i="7"/>
  <c r="AQ17" i="7"/>
  <c r="AR17" i="7"/>
  <c r="AS17" i="7"/>
  <c r="AT17" i="7"/>
  <c r="AU17" i="7"/>
  <c r="AV17" i="7"/>
  <c r="AW17" i="7"/>
  <c r="AM18" i="7"/>
  <c r="AN18" i="7"/>
  <c r="AO18" i="7"/>
  <c r="AP18" i="7"/>
  <c r="AQ18" i="7"/>
  <c r="AR18" i="7"/>
  <c r="AS18" i="7"/>
  <c r="AT18" i="7"/>
  <c r="AU18" i="7"/>
  <c r="AV18" i="7"/>
  <c r="AW18" i="7"/>
  <c r="AM19" i="7"/>
  <c r="AN19" i="7"/>
  <c r="AO19" i="7"/>
  <c r="AP19" i="7"/>
  <c r="AQ19" i="7"/>
  <c r="AR19" i="7"/>
  <c r="AS19" i="7"/>
  <c r="AT19" i="7"/>
  <c r="AU19" i="7"/>
  <c r="AV19" i="7"/>
  <c r="AW19" i="7"/>
  <c r="AM20" i="7"/>
  <c r="AN20" i="7"/>
  <c r="AO20" i="7"/>
  <c r="AP20" i="7"/>
  <c r="AQ20" i="7"/>
  <c r="AR20" i="7"/>
  <c r="AS20" i="7"/>
  <c r="AT20" i="7"/>
  <c r="AU20" i="7"/>
  <c r="AV20" i="7"/>
  <c r="AW20" i="7"/>
  <c r="AM21" i="7"/>
  <c r="AN21" i="7"/>
  <c r="AO21" i="7"/>
  <c r="AP21" i="7"/>
  <c r="AQ21" i="7"/>
  <c r="AR21" i="7"/>
  <c r="AS21" i="7"/>
  <c r="AT21" i="7"/>
  <c r="AU21" i="7"/>
  <c r="AV21" i="7"/>
  <c r="AW21" i="7"/>
  <c r="AM22" i="7"/>
  <c r="AN22" i="7"/>
  <c r="AO22" i="7"/>
  <c r="AP22" i="7"/>
  <c r="AQ22" i="7"/>
  <c r="AR22" i="7"/>
  <c r="AS22" i="7"/>
  <c r="AT22" i="7"/>
  <c r="AU22" i="7"/>
  <c r="AV22" i="7"/>
  <c r="AW22" i="7"/>
  <c r="AM23" i="7"/>
  <c r="AN23" i="7"/>
  <c r="AO23" i="7"/>
  <c r="AP23" i="7"/>
  <c r="AQ23" i="7"/>
  <c r="AR23" i="7"/>
  <c r="AS23" i="7"/>
  <c r="AT23" i="7"/>
  <c r="AU23" i="7"/>
  <c r="AV23" i="7"/>
  <c r="AW23" i="7"/>
  <c r="AM24" i="7"/>
  <c r="AN24" i="7"/>
  <c r="AO24" i="7"/>
  <c r="AP24" i="7"/>
  <c r="AQ24" i="7"/>
  <c r="AR24" i="7"/>
  <c r="AS24" i="7"/>
  <c r="AT24" i="7"/>
  <c r="AU24" i="7"/>
  <c r="AV24" i="7"/>
  <c r="AW24" i="7"/>
  <c r="AM25" i="7"/>
  <c r="AN25" i="7"/>
  <c r="AO25" i="7"/>
  <c r="AP25" i="7"/>
  <c r="AQ25" i="7"/>
  <c r="AR25" i="7"/>
  <c r="AS25" i="7"/>
  <c r="AT25" i="7"/>
  <c r="AU25" i="7"/>
  <c r="AV25" i="7"/>
  <c r="AW25" i="7"/>
  <c r="AM26" i="7"/>
  <c r="AN26" i="7"/>
  <c r="AO26" i="7"/>
  <c r="AP26" i="7"/>
  <c r="AQ26" i="7"/>
  <c r="AR26" i="7"/>
  <c r="AS26" i="7"/>
  <c r="AT26" i="7"/>
  <c r="AU26" i="7"/>
  <c r="AV26" i="7"/>
  <c r="AW26" i="7"/>
  <c r="AM27" i="7"/>
  <c r="AN27" i="7"/>
  <c r="AO27" i="7"/>
  <c r="AP27" i="7"/>
  <c r="AQ27" i="7"/>
  <c r="AR27" i="7"/>
  <c r="AS27" i="7"/>
  <c r="AT27" i="7"/>
  <c r="AU27" i="7"/>
  <c r="AV27" i="7"/>
  <c r="AW27" i="7"/>
  <c r="AM28" i="7"/>
  <c r="AN28" i="7"/>
  <c r="AO28" i="7"/>
  <c r="AP28" i="7"/>
  <c r="AQ28" i="7"/>
  <c r="AR28" i="7"/>
  <c r="AS28" i="7"/>
  <c r="AT28" i="7"/>
  <c r="AU28" i="7"/>
  <c r="AV28" i="7"/>
  <c r="AW28" i="7"/>
  <c r="AM29" i="7"/>
  <c r="AN29" i="7"/>
  <c r="AO29" i="7"/>
  <c r="AP29" i="7"/>
  <c r="AQ29" i="7"/>
  <c r="AR29" i="7"/>
  <c r="AS29" i="7"/>
  <c r="AT29" i="7"/>
  <c r="AU29" i="7"/>
  <c r="AV29" i="7"/>
  <c r="AW29" i="7"/>
  <c r="AM30" i="7"/>
  <c r="AN30" i="7"/>
  <c r="AO30" i="7"/>
  <c r="AP30" i="7"/>
  <c r="AQ30" i="7"/>
  <c r="AR30" i="7"/>
  <c r="AS30" i="7"/>
  <c r="AT30" i="7"/>
  <c r="AU30" i="7"/>
  <c r="AV30" i="7"/>
  <c r="AW30" i="7"/>
  <c r="AM31" i="7"/>
  <c r="AN31" i="7"/>
  <c r="AO31" i="7"/>
  <c r="AP31" i="7"/>
  <c r="AQ31" i="7"/>
  <c r="AR31" i="7"/>
  <c r="AS31" i="7"/>
  <c r="AT31" i="7"/>
  <c r="AU31" i="7"/>
  <c r="AV31" i="7"/>
  <c r="AW31" i="7"/>
  <c r="AM32" i="7"/>
  <c r="AN32" i="7"/>
  <c r="AO32" i="7"/>
  <c r="AP32" i="7"/>
  <c r="AQ32" i="7"/>
  <c r="AR32" i="7"/>
  <c r="AS32" i="7"/>
  <c r="AT32" i="7"/>
  <c r="AU32" i="7"/>
  <c r="AV32" i="7"/>
  <c r="AW32" i="7"/>
  <c r="AM33" i="7"/>
  <c r="AN33" i="7"/>
  <c r="AO33" i="7"/>
  <c r="AP33" i="7"/>
  <c r="AQ33" i="7"/>
  <c r="AR33" i="7"/>
  <c r="AS33" i="7"/>
  <c r="AT33" i="7"/>
  <c r="AU33" i="7"/>
  <c r="AV33" i="7"/>
  <c r="AW33" i="7"/>
  <c r="AM34" i="7"/>
  <c r="AN34" i="7"/>
  <c r="AO34" i="7"/>
  <c r="AP34" i="7"/>
  <c r="AQ34" i="7"/>
  <c r="AR34" i="7"/>
  <c r="AS34" i="7"/>
  <c r="AT34" i="7"/>
  <c r="AU34" i="7"/>
  <c r="AV34" i="7"/>
  <c r="AW34" i="7"/>
  <c r="AM35" i="7"/>
  <c r="AN35" i="7"/>
  <c r="AO35" i="7"/>
  <c r="AP35" i="7"/>
  <c r="AQ35" i="7"/>
  <c r="AR35" i="7"/>
  <c r="AS35" i="7"/>
  <c r="AT35" i="7"/>
  <c r="AU35" i="7"/>
  <c r="AV35" i="7"/>
  <c r="AW35" i="7"/>
  <c r="AM36" i="7"/>
  <c r="AN36" i="7"/>
  <c r="AO36" i="7"/>
  <c r="AP36" i="7"/>
  <c r="AQ36" i="7"/>
  <c r="AR36" i="7"/>
  <c r="AS36" i="7"/>
  <c r="AT36" i="7"/>
  <c r="AU36" i="7"/>
  <c r="AV36" i="7"/>
  <c r="AW36" i="7"/>
  <c r="AN11" i="7"/>
  <c r="AO11" i="7"/>
  <c r="AP11" i="7"/>
  <c r="AQ11" i="7"/>
  <c r="AR11" i="7"/>
  <c r="AS11" i="7"/>
  <c r="AT11" i="7"/>
  <c r="AU11" i="7"/>
  <c r="AV11" i="7"/>
  <c r="AW11" i="7"/>
  <c r="AM11" i="7"/>
  <c r="C796" i="5" l="1"/>
  <c r="C795" i="5"/>
  <c r="C794" i="5"/>
  <c r="C793" i="5"/>
  <c r="C792" i="5"/>
  <c r="C791" i="5"/>
  <c r="C790" i="5"/>
  <c r="C789" i="5"/>
  <c r="C788" i="5"/>
  <c r="C779" i="5"/>
  <c r="C778" i="5"/>
  <c r="C777" i="5"/>
  <c r="C776" i="5"/>
  <c r="C775" i="5"/>
  <c r="C774" i="5"/>
  <c r="C773" i="5"/>
  <c r="C770" i="5"/>
  <c r="C769" i="5"/>
  <c r="C768" i="5"/>
  <c r="C767" i="5"/>
  <c r="C766" i="5"/>
  <c r="C763" i="5"/>
  <c r="C762" i="5"/>
  <c r="C761" i="5"/>
  <c r="C760" i="5"/>
  <c r="C759" i="5"/>
  <c r="C758" i="5"/>
  <c r="C757" i="5"/>
  <c r="C756" i="5"/>
  <c r="C755" i="5"/>
  <c r="C754" i="5"/>
  <c r="C753" i="5"/>
  <c r="C750" i="5"/>
  <c r="C749" i="5"/>
  <c r="C748" i="5"/>
  <c r="C747" i="5"/>
  <c r="C746" i="5"/>
  <c r="C745" i="5"/>
  <c r="C744" i="5"/>
  <c r="C743" i="5"/>
  <c r="C742" i="5"/>
  <c r="C739" i="5"/>
  <c r="C738" i="5"/>
  <c r="C737" i="5"/>
  <c r="C736" i="5"/>
  <c r="C735" i="5"/>
  <c r="C734" i="5"/>
  <c r="C733" i="5"/>
  <c r="C732" i="5"/>
  <c r="C729" i="5"/>
  <c r="C728" i="5"/>
  <c r="C727" i="5"/>
  <c r="C726" i="5"/>
  <c r="C725" i="5"/>
  <c r="C724" i="5"/>
  <c r="C714" i="5"/>
  <c r="C713" i="5"/>
  <c r="C712" i="5"/>
  <c r="C711" i="5"/>
  <c r="C710" i="5"/>
  <c r="C707" i="5"/>
  <c r="C706" i="5"/>
  <c r="C705" i="5"/>
  <c r="C704" i="5"/>
  <c r="C703" i="5"/>
  <c r="C702" i="5"/>
  <c r="C701" i="5"/>
  <c r="C698" i="5"/>
  <c r="C697" i="5"/>
  <c r="C696" i="5"/>
  <c r="C695" i="5"/>
  <c r="C694" i="5"/>
  <c r="C693" i="5"/>
  <c r="C692" i="5"/>
  <c r="C681" i="5"/>
  <c r="C680" i="5"/>
  <c r="C679" i="5"/>
  <c r="C678" i="5"/>
  <c r="C677" i="5"/>
  <c r="C676" i="5"/>
  <c r="C675" i="5"/>
  <c r="C672" i="5"/>
  <c r="C673" i="5"/>
  <c r="C671" i="5"/>
  <c r="C670" i="5"/>
  <c r="C669" i="5"/>
  <c r="C668" i="5"/>
  <c r="C667" i="5"/>
  <c r="C666" i="5"/>
  <c r="C663" i="5"/>
  <c r="C662" i="5"/>
  <c r="C661" i="5"/>
  <c r="C660" i="5"/>
  <c r="C659" i="5"/>
  <c r="C658" i="5"/>
  <c r="C657" i="5"/>
  <c r="C654" i="5"/>
  <c r="C653" i="5"/>
  <c r="C652" i="5"/>
  <c r="C651" i="5"/>
  <c r="C650" i="5"/>
  <c r="C649" i="5"/>
  <c r="C648" i="5"/>
  <c r="C645" i="5"/>
  <c r="C644" i="5"/>
  <c r="C643" i="5"/>
  <c r="C642" i="5"/>
  <c r="C641" i="5"/>
  <c r="C640" i="5"/>
  <c r="C639" i="5"/>
  <c r="C638" i="5"/>
  <c r="C637" i="5"/>
  <c r="C636" i="5"/>
  <c r="C635" i="5"/>
  <c r="C634" i="5"/>
  <c r="C631" i="5"/>
  <c r="C630" i="5"/>
  <c r="C629" i="5"/>
  <c r="C628" i="5"/>
  <c r="C627" i="5"/>
  <c r="C626" i="5"/>
  <c r="C624" i="5"/>
  <c r="C623" i="5"/>
  <c r="C622" i="5"/>
  <c r="C621" i="5"/>
  <c r="C620" i="5"/>
  <c r="C619" i="5"/>
  <c r="C618" i="5"/>
  <c r="C601" i="5"/>
  <c r="C600" i="5"/>
  <c r="C599" i="5"/>
  <c r="C598" i="5"/>
  <c r="C597" i="5"/>
  <c r="C596" i="5"/>
  <c r="C595" i="5"/>
  <c r="C594" i="5"/>
  <c r="C593" i="5"/>
  <c r="C592" i="5"/>
  <c r="C589" i="5"/>
  <c r="C588" i="5"/>
  <c r="C587" i="5"/>
  <c r="C586" i="5"/>
  <c r="C585" i="5"/>
  <c r="C584" i="5"/>
  <c r="C583" i="5"/>
  <c r="C582" i="5"/>
  <c r="C581" i="5"/>
  <c r="C580" i="5"/>
  <c r="C579" i="5"/>
  <c r="C576" i="5"/>
  <c r="C575" i="5"/>
  <c r="C574" i="5"/>
  <c r="C573" i="5"/>
  <c r="C572" i="5"/>
  <c r="C571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4" i="5"/>
  <c r="C553" i="5"/>
  <c r="C552" i="5"/>
  <c r="C551" i="5"/>
  <c r="C550" i="5"/>
  <c r="C549" i="5"/>
  <c r="C548" i="5"/>
  <c r="C536" i="5"/>
  <c r="C535" i="5"/>
  <c r="C534" i="5"/>
  <c r="C533" i="5"/>
  <c r="C532" i="5"/>
  <c r="C531" i="5"/>
  <c r="C528" i="5"/>
  <c r="C527" i="5"/>
  <c r="C526" i="5"/>
  <c r="C525" i="5"/>
  <c r="C524" i="5"/>
  <c r="C523" i="5"/>
  <c r="C522" i="5"/>
  <c r="C521" i="5"/>
  <c r="C518" i="5"/>
  <c r="C517" i="5"/>
  <c r="C516" i="5"/>
  <c r="C515" i="5"/>
  <c r="C514" i="5"/>
  <c r="C513" i="5"/>
  <c r="C512" i="5"/>
  <c r="C511" i="5"/>
  <c r="C508" i="5"/>
  <c r="C507" i="5"/>
  <c r="C506" i="5"/>
  <c r="C505" i="5"/>
  <c r="C504" i="5"/>
  <c r="C503" i="5"/>
  <c r="C483" i="5"/>
  <c r="C482" i="5"/>
  <c r="C481" i="5"/>
  <c r="C480" i="5"/>
  <c r="C479" i="5"/>
  <c r="C476" i="5"/>
  <c r="C475" i="5"/>
  <c r="C474" i="5"/>
  <c r="C473" i="5"/>
  <c r="C470" i="5"/>
  <c r="C469" i="5"/>
  <c r="C468" i="5"/>
  <c r="C462" i="5"/>
  <c r="C463" i="5"/>
  <c r="C464" i="5"/>
  <c r="C465" i="5"/>
  <c r="C461" i="5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11" i="7"/>
  <c r="N796" i="5" l="1"/>
  <c r="M796" i="5"/>
  <c r="L796" i="5"/>
  <c r="K796" i="5"/>
  <c r="J796" i="5"/>
  <c r="I796" i="5"/>
  <c r="H796" i="5"/>
  <c r="G796" i="5"/>
  <c r="F796" i="5"/>
  <c r="E796" i="5"/>
  <c r="D796" i="5"/>
  <c r="N795" i="5"/>
  <c r="M795" i="5"/>
  <c r="L795" i="5"/>
  <c r="K795" i="5"/>
  <c r="J795" i="5"/>
  <c r="I795" i="5"/>
  <c r="H795" i="5"/>
  <c r="G795" i="5"/>
  <c r="F795" i="5"/>
  <c r="E795" i="5"/>
  <c r="D795" i="5"/>
  <c r="N794" i="5"/>
  <c r="M794" i="5"/>
  <c r="L794" i="5"/>
  <c r="K794" i="5"/>
  <c r="J794" i="5"/>
  <c r="I794" i="5"/>
  <c r="H794" i="5"/>
  <c r="G794" i="5"/>
  <c r="F794" i="5"/>
  <c r="E794" i="5"/>
  <c r="D794" i="5"/>
  <c r="N793" i="5"/>
  <c r="M793" i="5"/>
  <c r="L793" i="5"/>
  <c r="K793" i="5"/>
  <c r="J793" i="5"/>
  <c r="I793" i="5"/>
  <c r="H793" i="5"/>
  <c r="G793" i="5"/>
  <c r="F793" i="5"/>
  <c r="E793" i="5"/>
  <c r="D793" i="5"/>
  <c r="N792" i="5"/>
  <c r="M792" i="5"/>
  <c r="L792" i="5"/>
  <c r="K792" i="5"/>
  <c r="J792" i="5"/>
  <c r="I792" i="5"/>
  <c r="H792" i="5"/>
  <c r="G792" i="5"/>
  <c r="F792" i="5"/>
  <c r="E792" i="5"/>
  <c r="D792" i="5"/>
  <c r="N791" i="5"/>
  <c r="M791" i="5"/>
  <c r="L791" i="5"/>
  <c r="K791" i="5"/>
  <c r="J791" i="5"/>
  <c r="I791" i="5"/>
  <c r="H791" i="5"/>
  <c r="G791" i="5"/>
  <c r="F791" i="5"/>
  <c r="E791" i="5"/>
  <c r="D791" i="5"/>
  <c r="N790" i="5"/>
  <c r="M790" i="5"/>
  <c r="L790" i="5"/>
  <c r="K790" i="5"/>
  <c r="J790" i="5"/>
  <c r="I790" i="5"/>
  <c r="H790" i="5"/>
  <c r="G790" i="5"/>
  <c r="F790" i="5"/>
  <c r="E790" i="5"/>
  <c r="D790" i="5"/>
  <c r="N789" i="5"/>
  <c r="M789" i="5"/>
  <c r="L789" i="5"/>
  <c r="K789" i="5"/>
  <c r="J789" i="5"/>
  <c r="I789" i="5"/>
  <c r="H789" i="5"/>
  <c r="G789" i="5"/>
  <c r="F789" i="5"/>
  <c r="E789" i="5"/>
  <c r="D789" i="5"/>
  <c r="N788" i="5"/>
  <c r="M788" i="5"/>
  <c r="L788" i="5"/>
  <c r="K788" i="5"/>
  <c r="J788" i="5"/>
  <c r="I788" i="5"/>
  <c r="H788" i="5"/>
  <c r="G788" i="5"/>
  <c r="F788" i="5"/>
  <c r="E788" i="5"/>
  <c r="D788" i="5"/>
  <c r="N785" i="5"/>
  <c r="M785" i="5"/>
  <c r="L785" i="5"/>
  <c r="K785" i="5"/>
  <c r="J785" i="5"/>
  <c r="I785" i="5"/>
  <c r="H785" i="5"/>
  <c r="G785" i="5"/>
  <c r="F785" i="5"/>
  <c r="E785" i="5"/>
  <c r="D785" i="5"/>
  <c r="N784" i="5"/>
  <c r="M784" i="5"/>
  <c r="L784" i="5"/>
  <c r="K784" i="5"/>
  <c r="J784" i="5"/>
  <c r="I784" i="5"/>
  <c r="H784" i="5"/>
  <c r="G784" i="5"/>
  <c r="F784" i="5"/>
  <c r="E784" i="5"/>
  <c r="D784" i="5"/>
  <c r="N783" i="5"/>
  <c r="M783" i="5"/>
  <c r="L783" i="5"/>
  <c r="K783" i="5"/>
  <c r="J783" i="5"/>
  <c r="I783" i="5"/>
  <c r="H783" i="5"/>
  <c r="G783" i="5"/>
  <c r="F783" i="5"/>
  <c r="E783" i="5"/>
  <c r="D783" i="5"/>
  <c r="N782" i="5"/>
  <c r="M782" i="5"/>
  <c r="L782" i="5"/>
  <c r="K782" i="5"/>
  <c r="J782" i="5"/>
  <c r="I782" i="5"/>
  <c r="H782" i="5"/>
  <c r="G782" i="5"/>
  <c r="F782" i="5"/>
  <c r="E782" i="5"/>
  <c r="D782" i="5"/>
  <c r="N779" i="5"/>
  <c r="M779" i="5"/>
  <c r="L779" i="5"/>
  <c r="K779" i="5"/>
  <c r="J779" i="5"/>
  <c r="I779" i="5"/>
  <c r="H779" i="5"/>
  <c r="G779" i="5"/>
  <c r="F779" i="5"/>
  <c r="E779" i="5"/>
  <c r="D779" i="5"/>
  <c r="N778" i="5"/>
  <c r="M778" i="5"/>
  <c r="L778" i="5"/>
  <c r="K778" i="5"/>
  <c r="J778" i="5"/>
  <c r="I778" i="5"/>
  <c r="H778" i="5"/>
  <c r="G778" i="5"/>
  <c r="F778" i="5"/>
  <c r="E778" i="5"/>
  <c r="D778" i="5"/>
  <c r="N777" i="5"/>
  <c r="M777" i="5"/>
  <c r="L777" i="5"/>
  <c r="K777" i="5"/>
  <c r="J777" i="5"/>
  <c r="I777" i="5"/>
  <c r="H777" i="5"/>
  <c r="G777" i="5"/>
  <c r="F777" i="5"/>
  <c r="E777" i="5"/>
  <c r="D777" i="5"/>
  <c r="N776" i="5"/>
  <c r="M776" i="5"/>
  <c r="L776" i="5"/>
  <c r="K776" i="5"/>
  <c r="J776" i="5"/>
  <c r="I776" i="5"/>
  <c r="H776" i="5"/>
  <c r="G776" i="5"/>
  <c r="F776" i="5"/>
  <c r="E776" i="5"/>
  <c r="D776" i="5"/>
  <c r="N775" i="5"/>
  <c r="M775" i="5"/>
  <c r="L775" i="5"/>
  <c r="K775" i="5"/>
  <c r="J775" i="5"/>
  <c r="I775" i="5"/>
  <c r="H775" i="5"/>
  <c r="G775" i="5"/>
  <c r="F775" i="5"/>
  <c r="E775" i="5"/>
  <c r="D775" i="5"/>
  <c r="N774" i="5"/>
  <c r="M774" i="5"/>
  <c r="L774" i="5"/>
  <c r="K774" i="5"/>
  <c r="J774" i="5"/>
  <c r="I774" i="5"/>
  <c r="H774" i="5"/>
  <c r="G774" i="5"/>
  <c r="F774" i="5"/>
  <c r="E774" i="5"/>
  <c r="D774" i="5"/>
  <c r="N773" i="5"/>
  <c r="M773" i="5"/>
  <c r="L773" i="5"/>
  <c r="K773" i="5"/>
  <c r="J773" i="5"/>
  <c r="I773" i="5"/>
  <c r="H773" i="5"/>
  <c r="G773" i="5"/>
  <c r="F773" i="5"/>
  <c r="E773" i="5"/>
  <c r="D773" i="5"/>
  <c r="N770" i="5"/>
  <c r="M770" i="5"/>
  <c r="L770" i="5"/>
  <c r="K770" i="5"/>
  <c r="J770" i="5"/>
  <c r="I770" i="5"/>
  <c r="H770" i="5"/>
  <c r="G770" i="5"/>
  <c r="F770" i="5"/>
  <c r="E770" i="5"/>
  <c r="D770" i="5"/>
  <c r="N769" i="5"/>
  <c r="M769" i="5"/>
  <c r="L769" i="5"/>
  <c r="K769" i="5"/>
  <c r="J769" i="5"/>
  <c r="I769" i="5"/>
  <c r="H769" i="5"/>
  <c r="G769" i="5"/>
  <c r="F769" i="5"/>
  <c r="E769" i="5"/>
  <c r="D769" i="5"/>
  <c r="N768" i="5"/>
  <c r="M768" i="5"/>
  <c r="L768" i="5"/>
  <c r="K768" i="5"/>
  <c r="J768" i="5"/>
  <c r="I768" i="5"/>
  <c r="H768" i="5"/>
  <c r="G768" i="5"/>
  <c r="F768" i="5"/>
  <c r="E768" i="5"/>
  <c r="D768" i="5"/>
  <c r="N767" i="5"/>
  <c r="M767" i="5"/>
  <c r="L767" i="5"/>
  <c r="K767" i="5"/>
  <c r="J767" i="5"/>
  <c r="I767" i="5"/>
  <c r="H767" i="5"/>
  <c r="G767" i="5"/>
  <c r="F767" i="5"/>
  <c r="E767" i="5"/>
  <c r="D767" i="5"/>
  <c r="N766" i="5"/>
  <c r="M766" i="5"/>
  <c r="L766" i="5"/>
  <c r="K766" i="5"/>
  <c r="J766" i="5"/>
  <c r="I766" i="5"/>
  <c r="H766" i="5"/>
  <c r="G766" i="5"/>
  <c r="F766" i="5"/>
  <c r="E766" i="5"/>
  <c r="D766" i="5"/>
  <c r="N763" i="5"/>
  <c r="M763" i="5"/>
  <c r="L763" i="5"/>
  <c r="K763" i="5"/>
  <c r="J763" i="5"/>
  <c r="I763" i="5"/>
  <c r="H763" i="5"/>
  <c r="G763" i="5"/>
  <c r="F763" i="5"/>
  <c r="E763" i="5"/>
  <c r="D763" i="5"/>
  <c r="N762" i="5"/>
  <c r="M762" i="5"/>
  <c r="L762" i="5"/>
  <c r="K762" i="5"/>
  <c r="J762" i="5"/>
  <c r="I762" i="5"/>
  <c r="H762" i="5"/>
  <c r="G762" i="5"/>
  <c r="F762" i="5"/>
  <c r="E762" i="5"/>
  <c r="D762" i="5"/>
  <c r="N761" i="5"/>
  <c r="M761" i="5"/>
  <c r="L761" i="5"/>
  <c r="K761" i="5"/>
  <c r="J761" i="5"/>
  <c r="I761" i="5"/>
  <c r="H761" i="5"/>
  <c r="G761" i="5"/>
  <c r="F761" i="5"/>
  <c r="E761" i="5"/>
  <c r="D761" i="5"/>
  <c r="N760" i="5"/>
  <c r="M760" i="5"/>
  <c r="L760" i="5"/>
  <c r="K760" i="5"/>
  <c r="J760" i="5"/>
  <c r="I760" i="5"/>
  <c r="H760" i="5"/>
  <c r="G760" i="5"/>
  <c r="F760" i="5"/>
  <c r="E760" i="5"/>
  <c r="D760" i="5"/>
  <c r="N759" i="5"/>
  <c r="M759" i="5"/>
  <c r="L759" i="5"/>
  <c r="K759" i="5"/>
  <c r="J759" i="5"/>
  <c r="I759" i="5"/>
  <c r="H759" i="5"/>
  <c r="G759" i="5"/>
  <c r="F759" i="5"/>
  <c r="E759" i="5"/>
  <c r="D759" i="5"/>
  <c r="N758" i="5"/>
  <c r="M758" i="5"/>
  <c r="L758" i="5"/>
  <c r="K758" i="5"/>
  <c r="J758" i="5"/>
  <c r="I758" i="5"/>
  <c r="H758" i="5"/>
  <c r="G758" i="5"/>
  <c r="F758" i="5"/>
  <c r="E758" i="5"/>
  <c r="D758" i="5"/>
  <c r="N757" i="5"/>
  <c r="M757" i="5"/>
  <c r="L757" i="5"/>
  <c r="K757" i="5"/>
  <c r="J757" i="5"/>
  <c r="I757" i="5"/>
  <c r="H757" i="5"/>
  <c r="G757" i="5"/>
  <c r="F757" i="5"/>
  <c r="E757" i="5"/>
  <c r="D757" i="5"/>
  <c r="N756" i="5"/>
  <c r="M756" i="5"/>
  <c r="L756" i="5"/>
  <c r="K756" i="5"/>
  <c r="J756" i="5"/>
  <c r="I756" i="5"/>
  <c r="H756" i="5"/>
  <c r="G756" i="5"/>
  <c r="F756" i="5"/>
  <c r="E756" i="5"/>
  <c r="D756" i="5"/>
  <c r="N755" i="5"/>
  <c r="M755" i="5"/>
  <c r="L755" i="5"/>
  <c r="K755" i="5"/>
  <c r="J755" i="5"/>
  <c r="I755" i="5"/>
  <c r="H755" i="5"/>
  <c r="G755" i="5"/>
  <c r="F755" i="5"/>
  <c r="E755" i="5"/>
  <c r="D755" i="5"/>
  <c r="N754" i="5"/>
  <c r="M754" i="5"/>
  <c r="L754" i="5"/>
  <c r="K754" i="5"/>
  <c r="J754" i="5"/>
  <c r="I754" i="5"/>
  <c r="H754" i="5"/>
  <c r="G754" i="5"/>
  <c r="F754" i="5"/>
  <c r="E754" i="5"/>
  <c r="D754" i="5"/>
  <c r="N753" i="5"/>
  <c r="M753" i="5"/>
  <c r="L753" i="5"/>
  <c r="K753" i="5"/>
  <c r="J753" i="5"/>
  <c r="I753" i="5"/>
  <c r="H753" i="5"/>
  <c r="G753" i="5"/>
  <c r="F753" i="5"/>
  <c r="E753" i="5"/>
  <c r="D753" i="5"/>
  <c r="N750" i="5"/>
  <c r="M750" i="5"/>
  <c r="L750" i="5"/>
  <c r="K750" i="5"/>
  <c r="J750" i="5"/>
  <c r="I750" i="5"/>
  <c r="H750" i="5"/>
  <c r="G750" i="5"/>
  <c r="F750" i="5"/>
  <c r="E750" i="5"/>
  <c r="D750" i="5"/>
  <c r="N749" i="5"/>
  <c r="M749" i="5"/>
  <c r="L749" i="5"/>
  <c r="K749" i="5"/>
  <c r="J749" i="5"/>
  <c r="I749" i="5"/>
  <c r="H749" i="5"/>
  <c r="G749" i="5"/>
  <c r="F749" i="5"/>
  <c r="E749" i="5"/>
  <c r="D749" i="5"/>
  <c r="N748" i="5"/>
  <c r="M748" i="5"/>
  <c r="L748" i="5"/>
  <c r="K748" i="5"/>
  <c r="J748" i="5"/>
  <c r="I748" i="5"/>
  <c r="H748" i="5"/>
  <c r="G748" i="5"/>
  <c r="F748" i="5"/>
  <c r="E748" i="5"/>
  <c r="D748" i="5"/>
  <c r="N747" i="5"/>
  <c r="M747" i="5"/>
  <c r="L747" i="5"/>
  <c r="K747" i="5"/>
  <c r="J747" i="5"/>
  <c r="I747" i="5"/>
  <c r="H747" i="5"/>
  <c r="G747" i="5"/>
  <c r="F747" i="5"/>
  <c r="E747" i="5"/>
  <c r="D747" i="5"/>
  <c r="N746" i="5"/>
  <c r="M746" i="5"/>
  <c r="L746" i="5"/>
  <c r="K746" i="5"/>
  <c r="J746" i="5"/>
  <c r="I746" i="5"/>
  <c r="H746" i="5"/>
  <c r="G746" i="5"/>
  <c r="F746" i="5"/>
  <c r="E746" i="5"/>
  <c r="D746" i="5"/>
  <c r="N745" i="5"/>
  <c r="M745" i="5"/>
  <c r="L745" i="5"/>
  <c r="K745" i="5"/>
  <c r="J745" i="5"/>
  <c r="I745" i="5"/>
  <c r="H745" i="5"/>
  <c r="G745" i="5"/>
  <c r="F745" i="5"/>
  <c r="E745" i="5"/>
  <c r="D745" i="5"/>
  <c r="N744" i="5"/>
  <c r="M744" i="5"/>
  <c r="L744" i="5"/>
  <c r="K744" i="5"/>
  <c r="J744" i="5"/>
  <c r="I744" i="5"/>
  <c r="H744" i="5"/>
  <c r="G744" i="5"/>
  <c r="F744" i="5"/>
  <c r="E744" i="5"/>
  <c r="D744" i="5"/>
  <c r="N743" i="5"/>
  <c r="M743" i="5"/>
  <c r="L743" i="5"/>
  <c r="K743" i="5"/>
  <c r="J743" i="5"/>
  <c r="I743" i="5"/>
  <c r="H743" i="5"/>
  <c r="G743" i="5"/>
  <c r="F743" i="5"/>
  <c r="E743" i="5"/>
  <c r="D743" i="5"/>
  <c r="N742" i="5"/>
  <c r="M742" i="5"/>
  <c r="L742" i="5"/>
  <c r="K742" i="5"/>
  <c r="J742" i="5"/>
  <c r="I742" i="5"/>
  <c r="H742" i="5"/>
  <c r="G742" i="5"/>
  <c r="F742" i="5"/>
  <c r="E742" i="5"/>
  <c r="D742" i="5"/>
  <c r="N739" i="5"/>
  <c r="M739" i="5"/>
  <c r="L739" i="5"/>
  <c r="K739" i="5"/>
  <c r="J739" i="5"/>
  <c r="I739" i="5"/>
  <c r="H739" i="5"/>
  <c r="G739" i="5"/>
  <c r="F739" i="5"/>
  <c r="E739" i="5"/>
  <c r="D739" i="5"/>
  <c r="N738" i="5"/>
  <c r="M738" i="5"/>
  <c r="L738" i="5"/>
  <c r="K738" i="5"/>
  <c r="J738" i="5"/>
  <c r="I738" i="5"/>
  <c r="H738" i="5"/>
  <c r="G738" i="5"/>
  <c r="F738" i="5"/>
  <c r="E738" i="5"/>
  <c r="D738" i="5"/>
  <c r="N737" i="5"/>
  <c r="M737" i="5"/>
  <c r="L737" i="5"/>
  <c r="K737" i="5"/>
  <c r="J737" i="5"/>
  <c r="I737" i="5"/>
  <c r="H737" i="5"/>
  <c r="G737" i="5"/>
  <c r="F737" i="5"/>
  <c r="E737" i="5"/>
  <c r="D737" i="5"/>
  <c r="N736" i="5"/>
  <c r="M736" i="5"/>
  <c r="L736" i="5"/>
  <c r="K736" i="5"/>
  <c r="J736" i="5"/>
  <c r="I736" i="5"/>
  <c r="H736" i="5"/>
  <c r="G736" i="5"/>
  <c r="F736" i="5"/>
  <c r="E736" i="5"/>
  <c r="D736" i="5"/>
  <c r="N735" i="5"/>
  <c r="M735" i="5"/>
  <c r="L735" i="5"/>
  <c r="K735" i="5"/>
  <c r="J735" i="5"/>
  <c r="I735" i="5"/>
  <c r="H735" i="5"/>
  <c r="G735" i="5"/>
  <c r="F735" i="5"/>
  <c r="E735" i="5"/>
  <c r="D735" i="5"/>
  <c r="N734" i="5"/>
  <c r="M734" i="5"/>
  <c r="L734" i="5"/>
  <c r="K734" i="5"/>
  <c r="J734" i="5"/>
  <c r="I734" i="5"/>
  <c r="H734" i="5"/>
  <c r="G734" i="5"/>
  <c r="F734" i="5"/>
  <c r="E734" i="5"/>
  <c r="D734" i="5"/>
  <c r="N733" i="5"/>
  <c r="M733" i="5"/>
  <c r="L733" i="5"/>
  <c r="K733" i="5"/>
  <c r="J733" i="5"/>
  <c r="I733" i="5"/>
  <c r="H733" i="5"/>
  <c r="G733" i="5"/>
  <c r="F733" i="5"/>
  <c r="E733" i="5"/>
  <c r="D733" i="5"/>
  <c r="N732" i="5"/>
  <c r="M732" i="5"/>
  <c r="L732" i="5"/>
  <c r="K732" i="5"/>
  <c r="J732" i="5"/>
  <c r="I732" i="5"/>
  <c r="H732" i="5"/>
  <c r="G732" i="5"/>
  <c r="F732" i="5"/>
  <c r="E732" i="5"/>
  <c r="D732" i="5"/>
  <c r="N729" i="5"/>
  <c r="M729" i="5"/>
  <c r="L729" i="5"/>
  <c r="K729" i="5"/>
  <c r="J729" i="5"/>
  <c r="I729" i="5"/>
  <c r="H729" i="5"/>
  <c r="G729" i="5"/>
  <c r="F729" i="5"/>
  <c r="E729" i="5"/>
  <c r="D729" i="5"/>
  <c r="N728" i="5"/>
  <c r="M728" i="5"/>
  <c r="L728" i="5"/>
  <c r="K728" i="5"/>
  <c r="J728" i="5"/>
  <c r="I728" i="5"/>
  <c r="H728" i="5"/>
  <c r="G728" i="5"/>
  <c r="F728" i="5"/>
  <c r="E728" i="5"/>
  <c r="D728" i="5"/>
  <c r="N727" i="5"/>
  <c r="M727" i="5"/>
  <c r="L727" i="5"/>
  <c r="K727" i="5"/>
  <c r="J727" i="5"/>
  <c r="I727" i="5"/>
  <c r="H727" i="5"/>
  <c r="G727" i="5"/>
  <c r="F727" i="5"/>
  <c r="E727" i="5"/>
  <c r="D727" i="5"/>
  <c r="N726" i="5"/>
  <c r="M726" i="5"/>
  <c r="L726" i="5"/>
  <c r="K726" i="5"/>
  <c r="J726" i="5"/>
  <c r="I726" i="5"/>
  <c r="H726" i="5"/>
  <c r="G726" i="5"/>
  <c r="F726" i="5"/>
  <c r="E726" i="5"/>
  <c r="D726" i="5"/>
  <c r="N725" i="5"/>
  <c r="M725" i="5"/>
  <c r="L725" i="5"/>
  <c r="K725" i="5"/>
  <c r="J725" i="5"/>
  <c r="I725" i="5"/>
  <c r="H725" i="5"/>
  <c r="G725" i="5"/>
  <c r="F725" i="5"/>
  <c r="E725" i="5"/>
  <c r="D725" i="5"/>
  <c r="N724" i="5"/>
  <c r="M724" i="5"/>
  <c r="L724" i="5"/>
  <c r="K724" i="5"/>
  <c r="J724" i="5"/>
  <c r="I724" i="5"/>
  <c r="H724" i="5"/>
  <c r="G724" i="5"/>
  <c r="F724" i="5"/>
  <c r="E724" i="5"/>
  <c r="D724" i="5"/>
  <c r="N721" i="5"/>
  <c r="M721" i="5"/>
  <c r="L721" i="5"/>
  <c r="K721" i="5"/>
  <c r="J721" i="5"/>
  <c r="I721" i="5"/>
  <c r="H721" i="5"/>
  <c r="G721" i="5"/>
  <c r="F721" i="5"/>
  <c r="E721" i="5"/>
  <c r="D721" i="5"/>
  <c r="N720" i="5"/>
  <c r="M720" i="5"/>
  <c r="L720" i="5"/>
  <c r="K720" i="5"/>
  <c r="J720" i="5"/>
  <c r="I720" i="5"/>
  <c r="H720" i="5"/>
  <c r="G720" i="5"/>
  <c r="F720" i="5"/>
  <c r="E720" i="5"/>
  <c r="D720" i="5"/>
  <c r="N719" i="5"/>
  <c r="M719" i="5"/>
  <c r="L719" i="5"/>
  <c r="K719" i="5"/>
  <c r="J719" i="5"/>
  <c r="I719" i="5"/>
  <c r="H719" i="5"/>
  <c r="G719" i="5"/>
  <c r="F719" i="5"/>
  <c r="E719" i="5"/>
  <c r="D719" i="5"/>
  <c r="N718" i="5"/>
  <c r="M718" i="5"/>
  <c r="L718" i="5"/>
  <c r="K718" i="5"/>
  <c r="J718" i="5"/>
  <c r="I718" i="5"/>
  <c r="H718" i="5"/>
  <c r="G718" i="5"/>
  <c r="F718" i="5"/>
  <c r="E718" i="5"/>
  <c r="D718" i="5"/>
  <c r="N717" i="5"/>
  <c r="M717" i="5"/>
  <c r="L717" i="5"/>
  <c r="K717" i="5"/>
  <c r="J717" i="5"/>
  <c r="I717" i="5"/>
  <c r="H717" i="5"/>
  <c r="G717" i="5"/>
  <c r="F717" i="5"/>
  <c r="E717" i="5"/>
  <c r="D717" i="5"/>
  <c r="N714" i="5"/>
  <c r="M714" i="5"/>
  <c r="L714" i="5"/>
  <c r="K714" i="5"/>
  <c r="J714" i="5"/>
  <c r="I714" i="5"/>
  <c r="H714" i="5"/>
  <c r="G714" i="5"/>
  <c r="F714" i="5"/>
  <c r="E714" i="5"/>
  <c r="D714" i="5"/>
  <c r="N713" i="5"/>
  <c r="M713" i="5"/>
  <c r="L713" i="5"/>
  <c r="K713" i="5"/>
  <c r="J713" i="5"/>
  <c r="I713" i="5"/>
  <c r="H713" i="5"/>
  <c r="G713" i="5"/>
  <c r="F713" i="5"/>
  <c r="E713" i="5"/>
  <c r="D713" i="5"/>
  <c r="N712" i="5"/>
  <c r="M712" i="5"/>
  <c r="L712" i="5"/>
  <c r="K712" i="5"/>
  <c r="J712" i="5"/>
  <c r="I712" i="5"/>
  <c r="H712" i="5"/>
  <c r="G712" i="5"/>
  <c r="F712" i="5"/>
  <c r="E712" i="5"/>
  <c r="D712" i="5"/>
  <c r="N711" i="5"/>
  <c r="M711" i="5"/>
  <c r="L711" i="5"/>
  <c r="K711" i="5"/>
  <c r="J711" i="5"/>
  <c r="I711" i="5"/>
  <c r="H711" i="5"/>
  <c r="G711" i="5"/>
  <c r="F711" i="5"/>
  <c r="E711" i="5"/>
  <c r="D711" i="5"/>
  <c r="N710" i="5"/>
  <c r="M710" i="5"/>
  <c r="L710" i="5"/>
  <c r="K710" i="5"/>
  <c r="J710" i="5"/>
  <c r="I710" i="5"/>
  <c r="H710" i="5"/>
  <c r="G710" i="5"/>
  <c r="F710" i="5"/>
  <c r="E710" i="5"/>
  <c r="D710" i="5"/>
  <c r="N707" i="5"/>
  <c r="M707" i="5"/>
  <c r="L707" i="5"/>
  <c r="K707" i="5"/>
  <c r="J707" i="5"/>
  <c r="I707" i="5"/>
  <c r="H707" i="5"/>
  <c r="G707" i="5"/>
  <c r="F707" i="5"/>
  <c r="E707" i="5"/>
  <c r="D707" i="5"/>
  <c r="N706" i="5"/>
  <c r="M706" i="5"/>
  <c r="L706" i="5"/>
  <c r="K706" i="5"/>
  <c r="J706" i="5"/>
  <c r="I706" i="5"/>
  <c r="H706" i="5"/>
  <c r="G706" i="5"/>
  <c r="F706" i="5"/>
  <c r="E706" i="5"/>
  <c r="D706" i="5"/>
  <c r="N705" i="5"/>
  <c r="M705" i="5"/>
  <c r="L705" i="5"/>
  <c r="K705" i="5"/>
  <c r="J705" i="5"/>
  <c r="I705" i="5"/>
  <c r="H705" i="5"/>
  <c r="G705" i="5"/>
  <c r="F705" i="5"/>
  <c r="E705" i="5"/>
  <c r="D705" i="5"/>
  <c r="N704" i="5"/>
  <c r="M704" i="5"/>
  <c r="L704" i="5"/>
  <c r="K704" i="5"/>
  <c r="J704" i="5"/>
  <c r="I704" i="5"/>
  <c r="H704" i="5"/>
  <c r="G704" i="5"/>
  <c r="F704" i="5"/>
  <c r="E704" i="5"/>
  <c r="D704" i="5"/>
  <c r="N703" i="5"/>
  <c r="M703" i="5"/>
  <c r="L703" i="5"/>
  <c r="K703" i="5"/>
  <c r="J703" i="5"/>
  <c r="I703" i="5"/>
  <c r="H703" i="5"/>
  <c r="G703" i="5"/>
  <c r="F703" i="5"/>
  <c r="E703" i="5"/>
  <c r="D703" i="5"/>
  <c r="N702" i="5"/>
  <c r="M702" i="5"/>
  <c r="L702" i="5"/>
  <c r="K702" i="5"/>
  <c r="J702" i="5"/>
  <c r="I702" i="5"/>
  <c r="H702" i="5"/>
  <c r="G702" i="5"/>
  <c r="F702" i="5"/>
  <c r="E702" i="5"/>
  <c r="D702" i="5"/>
  <c r="N701" i="5"/>
  <c r="M701" i="5"/>
  <c r="L701" i="5"/>
  <c r="K701" i="5"/>
  <c r="J701" i="5"/>
  <c r="I701" i="5"/>
  <c r="H701" i="5"/>
  <c r="G701" i="5"/>
  <c r="F701" i="5"/>
  <c r="E701" i="5"/>
  <c r="D701" i="5"/>
  <c r="N698" i="5"/>
  <c r="M698" i="5"/>
  <c r="L698" i="5"/>
  <c r="K698" i="5"/>
  <c r="J698" i="5"/>
  <c r="I698" i="5"/>
  <c r="H698" i="5"/>
  <c r="G698" i="5"/>
  <c r="F698" i="5"/>
  <c r="E698" i="5"/>
  <c r="D698" i="5"/>
  <c r="N697" i="5"/>
  <c r="M697" i="5"/>
  <c r="L697" i="5"/>
  <c r="K697" i="5"/>
  <c r="J697" i="5"/>
  <c r="I697" i="5"/>
  <c r="H697" i="5"/>
  <c r="G697" i="5"/>
  <c r="F697" i="5"/>
  <c r="E697" i="5"/>
  <c r="D697" i="5"/>
  <c r="N696" i="5"/>
  <c r="M696" i="5"/>
  <c r="L696" i="5"/>
  <c r="K696" i="5"/>
  <c r="J696" i="5"/>
  <c r="I696" i="5"/>
  <c r="H696" i="5"/>
  <c r="G696" i="5"/>
  <c r="F696" i="5"/>
  <c r="E696" i="5"/>
  <c r="D696" i="5"/>
  <c r="N695" i="5"/>
  <c r="M695" i="5"/>
  <c r="L695" i="5"/>
  <c r="K695" i="5"/>
  <c r="J695" i="5"/>
  <c r="I695" i="5"/>
  <c r="H695" i="5"/>
  <c r="G695" i="5"/>
  <c r="F695" i="5"/>
  <c r="E695" i="5"/>
  <c r="D695" i="5"/>
  <c r="N694" i="5"/>
  <c r="M694" i="5"/>
  <c r="L694" i="5"/>
  <c r="K694" i="5"/>
  <c r="J694" i="5"/>
  <c r="I694" i="5"/>
  <c r="H694" i="5"/>
  <c r="G694" i="5"/>
  <c r="F694" i="5"/>
  <c r="E694" i="5"/>
  <c r="D694" i="5"/>
  <c r="N693" i="5"/>
  <c r="M693" i="5"/>
  <c r="L693" i="5"/>
  <c r="K693" i="5"/>
  <c r="J693" i="5"/>
  <c r="I693" i="5"/>
  <c r="H693" i="5"/>
  <c r="G693" i="5"/>
  <c r="F693" i="5"/>
  <c r="E693" i="5"/>
  <c r="D693" i="5"/>
  <c r="N692" i="5"/>
  <c r="M692" i="5"/>
  <c r="L692" i="5"/>
  <c r="K692" i="5"/>
  <c r="J692" i="5"/>
  <c r="I692" i="5"/>
  <c r="H692" i="5"/>
  <c r="G692" i="5"/>
  <c r="F692" i="5"/>
  <c r="E692" i="5"/>
  <c r="D692" i="5"/>
  <c r="N689" i="5"/>
  <c r="M689" i="5"/>
  <c r="L689" i="5"/>
  <c r="K689" i="5"/>
  <c r="J689" i="5"/>
  <c r="I689" i="5"/>
  <c r="H689" i="5"/>
  <c r="G689" i="5"/>
  <c r="F689" i="5"/>
  <c r="E689" i="5"/>
  <c r="D689" i="5"/>
  <c r="N688" i="5"/>
  <c r="M688" i="5"/>
  <c r="L688" i="5"/>
  <c r="K688" i="5"/>
  <c r="J688" i="5"/>
  <c r="I688" i="5"/>
  <c r="H688" i="5"/>
  <c r="G688" i="5"/>
  <c r="F688" i="5"/>
  <c r="E688" i="5"/>
  <c r="D688" i="5"/>
  <c r="N687" i="5"/>
  <c r="M687" i="5"/>
  <c r="L687" i="5"/>
  <c r="K687" i="5"/>
  <c r="J687" i="5"/>
  <c r="I687" i="5"/>
  <c r="H687" i="5"/>
  <c r="G687" i="5"/>
  <c r="F687" i="5"/>
  <c r="E687" i="5"/>
  <c r="D687" i="5"/>
  <c r="N686" i="5"/>
  <c r="M686" i="5"/>
  <c r="L686" i="5"/>
  <c r="K686" i="5"/>
  <c r="J686" i="5"/>
  <c r="I686" i="5"/>
  <c r="H686" i="5"/>
  <c r="G686" i="5"/>
  <c r="F686" i="5"/>
  <c r="E686" i="5"/>
  <c r="D686" i="5"/>
  <c r="N685" i="5"/>
  <c r="M685" i="5"/>
  <c r="L685" i="5"/>
  <c r="K685" i="5"/>
  <c r="J685" i="5"/>
  <c r="I685" i="5"/>
  <c r="H685" i="5"/>
  <c r="G685" i="5"/>
  <c r="F685" i="5"/>
  <c r="E685" i="5"/>
  <c r="D685" i="5"/>
  <c r="N684" i="5"/>
  <c r="M684" i="5"/>
  <c r="L684" i="5"/>
  <c r="K684" i="5"/>
  <c r="J684" i="5"/>
  <c r="I684" i="5"/>
  <c r="H684" i="5"/>
  <c r="G684" i="5"/>
  <c r="F684" i="5"/>
  <c r="E684" i="5"/>
  <c r="D684" i="5"/>
  <c r="N681" i="5"/>
  <c r="M681" i="5"/>
  <c r="L681" i="5"/>
  <c r="K681" i="5"/>
  <c r="J681" i="5"/>
  <c r="I681" i="5"/>
  <c r="H681" i="5"/>
  <c r="G681" i="5"/>
  <c r="F681" i="5"/>
  <c r="E681" i="5"/>
  <c r="D681" i="5"/>
  <c r="N680" i="5"/>
  <c r="M680" i="5"/>
  <c r="L680" i="5"/>
  <c r="K680" i="5"/>
  <c r="J680" i="5"/>
  <c r="I680" i="5"/>
  <c r="H680" i="5"/>
  <c r="G680" i="5"/>
  <c r="F680" i="5"/>
  <c r="E680" i="5"/>
  <c r="D680" i="5"/>
  <c r="N679" i="5"/>
  <c r="M679" i="5"/>
  <c r="L679" i="5"/>
  <c r="K679" i="5"/>
  <c r="J679" i="5"/>
  <c r="I679" i="5"/>
  <c r="H679" i="5"/>
  <c r="G679" i="5"/>
  <c r="F679" i="5"/>
  <c r="E679" i="5"/>
  <c r="D679" i="5"/>
  <c r="N678" i="5"/>
  <c r="M678" i="5"/>
  <c r="L678" i="5"/>
  <c r="K678" i="5"/>
  <c r="J678" i="5"/>
  <c r="I678" i="5"/>
  <c r="H678" i="5"/>
  <c r="G678" i="5"/>
  <c r="F678" i="5"/>
  <c r="E678" i="5"/>
  <c r="D678" i="5"/>
  <c r="N677" i="5"/>
  <c r="M677" i="5"/>
  <c r="L677" i="5"/>
  <c r="K677" i="5"/>
  <c r="J677" i="5"/>
  <c r="I677" i="5"/>
  <c r="H677" i="5"/>
  <c r="G677" i="5"/>
  <c r="F677" i="5"/>
  <c r="E677" i="5"/>
  <c r="D677" i="5"/>
  <c r="N676" i="5"/>
  <c r="M676" i="5"/>
  <c r="L676" i="5"/>
  <c r="K676" i="5"/>
  <c r="J676" i="5"/>
  <c r="I676" i="5"/>
  <c r="H676" i="5"/>
  <c r="G676" i="5"/>
  <c r="F676" i="5"/>
  <c r="E676" i="5"/>
  <c r="D676" i="5"/>
  <c r="N675" i="5"/>
  <c r="M675" i="5"/>
  <c r="L675" i="5"/>
  <c r="K675" i="5"/>
  <c r="J675" i="5"/>
  <c r="I675" i="5"/>
  <c r="H675" i="5"/>
  <c r="G675" i="5"/>
  <c r="F675" i="5"/>
  <c r="E675" i="5"/>
  <c r="D675" i="5"/>
  <c r="N672" i="5"/>
  <c r="M672" i="5"/>
  <c r="L672" i="5"/>
  <c r="K672" i="5"/>
  <c r="J672" i="5"/>
  <c r="I672" i="5"/>
  <c r="H672" i="5"/>
  <c r="G672" i="5"/>
  <c r="F672" i="5"/>
  <c r="E672" i="5"/>
  <c r="D672" i="5"/>
  <c r="N671" i="5"/>
  <c r="M671" i="5"/>
  <c r="L671" i="5"/>
  <c r="K671" i="5"/>
  <c r="J671" i="5"/>
  <c r="I671" i="5"/>
  <c r="H671" i="5"/>
  <c r="G671" i="5"/>
  <c r="F671" i="5"/>
  <c r="E671" i="5"/>
  <c r="D671" i="5"/>
  <c r="N670" i="5"/>
  <c r="M670" i="5"/>
  <c r="L670" i="5"/>
  <c r="K670" i="5"/>
  <c r="J670" i="5"/>
  <c r="I670" i="5"/>
  <c r="H670" i="5"/>
  <c r="G670" i="5"/>
  <c r="F670" i="5"/>
  <c r="E670" i="5"/>
  <c r="D670" i="5"/>
  <c r="N669" i="5"/>
  <c r="M669" i="5"/>
  <c r="L669" i="5"/>
  <c r="K669" i="5"/>
  <c r="J669" i="5"/>
  <c r="I669" i="5"/>
  <c r="H669" i="5"/>
  <c r="G669" i="5"/>
  <c r="F669" i="5"/>
  <c r="E669" i="5"/>
  <c r="D669" i="5"/>
  <c r="N668" i="5"/>
  <c r="M668" i="5"/>
  <c r="L668" i="5"/>
  <c r="K668" i="5"/>
  <c r="J668" i="5"/>
  <c r="I668" i="5"/>
  <c r="H668" i="5"/>
  <c r="G668" i="5"/>
  <c r="F668" i="5"/>
  <c r="E668" i="5"/>
  <c r="D668" i="5"/>
  <c r="N667" i="5"/>
  <c r="M667" i="5"/>
  <c r="L667" i="5"/>
  <c r="K667" i="5"/>
  <c r="J667" i="5"/>
  <c r="I667" i="5"/>
  <c r="H667" i="5"/>
  <c r="G667" i="5"/>
  <c r="F667" i="5"/>
  <c r="E667" i="5"/>
  <c r="D667" i="5"/>
  <c r="N666" i="5"/>
  <c r="M666" i="5"/>
  <c r="L666" i="5"/>
  <c r="K666" i="5"/>
  <c r="J666" i="5"/>
  <c r="I666" i="5"/>
  <c r="H666" i="5"/>
  <c r="G666" i="5"/>
  <c r="F666" i="5"/>
  <c r="E666" i="5"/>
  <c r="D666" i="5"/>
  <c r="N663" i="5"/>
  <c r="M663" i="5"/>
  <c r="L663" i="5"/>
  <c r="K663" i="5"/>
  <c r="J663" i="5"/>
  <c r="I663" i="5"/>
  <c r="H663" i="5"/>
  <c r="G663" i="5"/>
  <c r="F663" i="5"/>
  <c r="E663" i="5"/>
  <c r="D663" i="5"/>
  <c r="N662" i="5"/>
  <c r="M662" i="5"/>
  <c r="L662" i="5"/>
  <c r="K662" i="5"/>
  <c r="J662" i="5"/>
  <c r="I662" i="5"/>
  <c r="H662" i="5"/>
  <c r="G662" i="5"/>
  <c r="F662" i="5"/>
  <c r="E662" i="5"/>
  <c r="D662" i="5"/>
  <c r="N661" i="5"/>
  <c r="M661" i="5"/>
  <c r="L661" i="5"/>
  <c r="K661" i="5"/>
  <c r="J661" i="5"/>
  <c r="I661" i="5"/>
  <c r="H661" i="5"/>
  <c r="G661" i="5"/>
  <c r="F661" i="5"/>
  <c r="E661" i="5"/>
  <c r="D661" i="5"/>
  <c r="N660" i="5"/>
  <c r="M660" i="5"/>
  <c r="L660" i="5"/>
  <c r="K660" i="5"/>
  <c r="J660" i="5"/>
  <c r="I660" i="5"/>
  <c r="H660" i="5"/>
  <c r="G660" i="5"/>
  <c r="F660" i="5"/>
  <c r="E660" i="5"/>
  <c r="D660" i="5"/>
  <c r="N659" i="5"/>
  <c r="M659" i="5"/>
  <c r="L659" i="5"/>
  <c r="K659" i="5"/>
  <c r="J659" i="5"/>
  <c r="I659" i="5"/>
  <c r="H659" i="5"/>
  <c r="G659" i="5"/>
  <c r="F659" i="5"/>
  <c r="E659" i="5"/>
  <c r="D659" i="5"/>
  <c r="N658" i="5"/>
  <c r="M658" i="5"/>
  <c r="L658" i="5"/>
  <c r="K658" i="5"/>
  <c r="J658" i="5"/>
  <c r="I658" i="5"/>
  <c r="H658" i="5"/>
  <c r="G658" i="5"/>
  <c r="F658" i="5"/>
  <c r="E658" i="5"/>
  <c r="D658" i="5"/>
  <c r="N657" i="5"/>
  <c r="M657" i="5"/>
  <c r="L657" i="5"/>
  <c r="K657" i="5"/>
  <c r="J657" i="5"/>
  <c r="I657" i="5"/>
  <c r="H657" i="5"/>
  <c r="G657" i="5"/>
  <c r="F657" i="5"/>
  <c r="E657" i="5"/>
  <c r="D657" i="5"/>
  <c r="N654" i="5"/>
  <c r="M654" i="5"/>
  <c r="L654" i="5"/>
  <c r="K654" i="5"/>
  <c r="J654" i="5"/>
  <c r="I654" i="5"/>
  <c r="H654" i="5"/>
  <c r="G654" i="5"/>
  <c r="F654" i="5"/>
  <c r="E654" i="5"/>
  <c r="D654" i="5"/>
  <c r="N653" i="5"/>
  <c r="M653" i="5"/>
  <c r="L653" i="5"/>
  <c r="K653" i="5"/>
  <c r="J653" i="5"/>
  <c r="I653" i="5"/>
  <c r="H653" i="5"/>
  <c r="G653" i="5"/>
  <c r="F653" i="5"/>
  <c r="E653" i="5"/>
  <c r="D653" i="5"/>
  <c r="N652" i="5"/>
  <c r="M652" i="5"/>
  <c r="L652" i="5"/>
  <c r="K652" i="5"/>
  <c r="J652" i="5"/>
  <c r="I652" i="5"/>
  <c r="H652" i="5"/>
  <c r="G652" i="5"/>
  <c r="F652" i="5"/>
  <c r="E652" i="5"/>
  <c r="D652" i="5"/>
  <c r="N651" i="5"/>
  <c r="M651" i="5"/>
  <c r="L651" i="5"/>
  <c r="K651" i="5"/>
  <c r="J651" i="5"/>
  <c r="I651" i="5"/>
  <c r="H651" i="5"/>
  <c r="G651" i="5"/>
  <c r="F651" i="5"/>
  <c r="E651" i="5"/>
  <c r="D651" i="5"/>
  <c r="N650" i="5"/>
  <c r="M650" i="5"/>
  <c r="L650" i="5"/>
  <c r="K650" i="5"/>
  <c r="J650" i="5"/>
  <c r="I650" i="5"/>
  <c r="H650" i="5"/>
  <c r="G650" i="5"/>
  <c r="F650" i="5"/>
  <c r="E650" i="5"/>
  <c r="D650" i="5"/>
  <c r="N649" i="5"/>
  <c r="M649" i="5"/>
  <c r="L649" i="5"/>
  <c r="K649" i="5"/>
  <c r="J649" i="5"/>
  <c r="I649" i="5"/>
  <c r="H649" i="5"/>
  <c r="G649" i="5"/>
  <c r="F649" i="5"/>
  <c r="E649" i="5"/>
  <c r="D649" i="5"/>
  <c r="N648" i="5"/>
  <c r="M648" i="5"/>
  <c r="L648" i="5"/>
  <c r="K648" i="5"/>
  <c r="J648" i="5"/>
  <c r="I648" i="5"/>
  <c r="H648" i="5"/>
  <c r="G648" i="5"/>
  <c r="F648" i="5"/>
  <c r="E648" i="5"/>
  <c r="D648" i="5"/>
  <c r="N645" i="5"/>
  <c r="M645" i="5"/>
  <c r="L645" i="5"/>
  <c r="K645" i="5"/>
  <c r="J645" i="5"/>
  <c r="I645" i="5"/>
  <c r="H645" i="5"/>
  <c r="G645" i="5"/>
  <c r="F645" i="5"/>
  <c r="E645" i="5"/>
  <c r="D645" i="5"/>
  <c r="N644" i="5"/>
  <c r="M644" i="5"/>
  <c r="L644" i="5"/>
  <c r="K644" i="5"/>
  <c r="J644" i="5"/>
  <c r="I644" i="5"/>
  <c r="H644" i="5"/>
  <c r="G644" i="5"/>
  <c r="F644" i="5"/>
  <c r="E644" i="5"/>
  <c r="D644" i="5"/>
  <c r="N643" i="5"/>
  <c r="M643" i="5"/>
  <c r="L643" i="5"/>
  <c r="K643" i="5"/>
  <c r="J643" i="5"/>
  <c r="I643" i="5"/>
  <c r="H643" i="5"/>
  <c r="G643" i="5"/>
  <c r="F643" i="5"/>
  <c r="E643" i="5"/>
  <c r="D643" i="5"/>
  <c r="N642" i="5"/>
  <c r="M642" i="5"/>
  <c r="L642" i="5"/>
  <c r="K642" i="5"/>
  <c r="J642" i="5"/>
  <c r="I642" i="5"/>
  <c r="H642" i="5"/>
  <c r="G642" i="5"/>
  <c r="F642" i="5"/>
  <c r="E642" i="5"/>
  <c r="D642" i="5"/>
  <c r="N641" i="5"/>
  <c r="M641" i="5"/>
  <c r="L641" i="5"/>
  <c r="K641" i="5"/>
  <c r="J641" i="5"/>
  <c r="I641" i="5"/>
  <c r="H641" i="5"/>
  <c r="G641" i="5"/>
  <c r="F641" i="5"/>
  <c r="E641" i="5"/>
  <c r="D641" i="5"/>
  <c r="N640" i="5"/>
  <c r="M640" i="5"/>
  <c r="L640" i="5"/>
  <c r="K640" i="5"/>
  <c r="J640" i="5"/>
  <c r="I640" i="5"/>
  <c r="H640" i="5"/>
  <c r="G640" i="5"/>
  <c r="F640" i="5"/>
  <c r="E640" i="5"/>
  <c r="D640" i="5"/>
  <c r="N639" i="5"/>
  <c r="M639" i="5"/>
  <c r="L639" i="5"/>
  <c r="K639" i="5"/>
  <c r="J639" i="5"/>
  <c r="I639" i="5"/>
  <c r="H639" i="5"/>
  <c r="G639" i="5"/>
  <c r="F639" i="5"/>
  <c r="E639" i="5"/>
  <c r="D639" i="5"/>
  <c r="N638" i="5"/>
  <c r="M638" i="5"/>
  <c r="L638" i="5"/>
  <c r="K638" i="5"/>
  <c r="J638" i="5"/>
  <c r="I638" i="5"/>
  <c r="H638" i="5"/>
  <c r="G638" i="5"/>
  <c r="F638" i="5"/>
  <c r="E638" i="5"/>
  <c r="D638" i="5"/>
  <c r="N637" i="5"/>
  <c r="M637" i="5"/>
  <c r="L637" i="5"/>
  <c r="K637" i="5"/>
  <c r="J637" i="5"/>
  <c r="I637" i="5"/>
  <c r="H637" i="5"/>
  <c r="G637" i="5"/>
  <c r="F637" i="5"/>
  <c r="E637" i="5"/>
  <c r="D637" i="5"/>
  <c r="N636" i="5"/>
  <c r="M636" i="5"/>
  <c r="L636" i="5"/>
  <c r="K636" i="5"/>
  <c r="J636" i="5"/>
  <c r="I636" i="5"/>
  <c r="H636" i="5"/>
  <c r="G636" i="5"/>
  <c r="F636" i="5"/>
  <c r="E636" i="5"/>
  <c r="D636" i="5"/>
  <c r="N635" i="5"/>
  <c r="M635" i="5"/>
  <c r="L635" i="5"/>
  <c r="K635" i="5"/>
  <c r="J635" i="5"/>
  <c r="I635" i="5"/>
  <c r="H635" i="5"/>
  <c r="G635" i="5"/>
  <c r="F635" i="5"/>
  <c r="E635" i="5"/>
  <c r="D635" i="5"/>
  <c r="N634" i="5"/>
  <c r="M634" i="5"/>
  <c r="L634" i="5"/>
  <c r="K634" i="5"/>
  <c r="J634" i="5"/>
  <c r="I634" i="5"/>
  <c r="H634" i="5"/>
  <c r="G634" i="5"/>
  <c r="F634" i="5"/>
  <c r="E634" i="5"/>
  <c r="D634" i="5"/>
  <c r="N631" i="5"/>
  <c r="M631" i="5"/>
  <c r="L631" i="5"/>
  <c r="K631" i="5"/>
  <c r="J631" i="5"/>
  <c r="I631" i="5"/>
  <c r="H631" i="5"/>
  <c r="G631" i="5"/>
  <c r="F631" i="5"/>
  <c r="E631" i="5"/>
  <c r="D631" i="5"/>
  <c r="N630" i="5"/>
  <c r="M630" i="5"/>
  <c r="L630" i="5"/>
  <c r="K630" i="5"/>
  <c r="J630" i="5"/>
  <c r="I630" i="5"/>
  <c r="H630" i="5"/>
  <c r="G630" i="5"/>
  <c r="F630" i="5"/>
  <c r="E630" i="5"/>
  <c r="D630" i="5"/>
  <c r="N629" i="5"/>
  <c r="M629" i="5"/>
  <c r="L629" i="5"/>
  <c r="K629" i="5"/>
  <c r="J629" i="5"/>
  <c r="I629" i="5"/>
  <c r="H629" i="5"/>
  <c r="G629" i="5"/>
  <c r="F629" i="5"/>
  <c r="E629" i="5"/>
  <c r="D629" i="5"/>
  <c r="N628" i="5"/>
  <c r="M628" i="5"/>
  <c r="L628" i="5"/>
  <c r="K628" i="5"/>
  <c r="J628" i="5"/>
  <c r="I628" i="5"/>
  <c r="H628" i="5"/>
  <c r="G628" i="5"/>
  <c r="F628" i="5"/>
  <c r="E628" i="5"/>
  <c r="D628" i="5"/>
  <c r="N627" i="5"/>
  <c r="M627" i="5"/>
  <c r="L627" i="5"/>
  <c r="K627" i="5"/>
  <c r="J627" i="5"/>
  <c r="I627" i="5"/>
  <c r="H627" i="5"/>
  <c r="G627" i="5"/>
  <c r="F627" i="5"/>
  <c r="E627" i="5"/>
  <c r="D627" i="5"/>
  <c r="N626" i="5"/>
  <c r="M626" i="5"/>
  <c r="L626" i="5"/>
  <c r="K626" i="5"/>
  <c r="J626" i="5"/>
  <c r="I626" i="5"/>
  <c r="H626" i="5"/>
  <c r="G626" i="5"/>
  <c r="F626" i="5"/>
  <c r="E626" i="5"/>
  <c r="D626" i="5"/>
  <c r="N624" i="5"/>
  <c r="M624" i="5"/>
  <c r="L624" i="5"/>
  <c r="K624" i="5"/>
  <c r="J624" i="5"/>
  <c r="I624" i="5"/>
  <c r="H624" i="5"/>
  <c r="G624" i="5"/>
  <c r="F624" i="5"/>
  <c r="E624" i="5"/>
  <c r="D624" i="5"/>
  <c r="N623" i="5"/>
  <c r="M623" i="5"/>
  <c r="L623" i="5"/>
  <c r="K623" i="5"/>
  <c r="J623" i="5"/>
  <c r="I623" i="5"/>
  <c r="H623" i="5"/>
  <c r="G623" i="5"/>
  <c r="F623" i="5"/>
  <c r="E623" i="5"/>
  <c r="D623" i="5"/>
  <c r="N622" i="5"/>
  <c r="M622" i="5"/>
  <c r="L622" i="5"/>
  <c r="K622" i="5"/>
  <c r="J622" i="5"/>
  <c r="I622" i="5"/>
  <c r="H622" i="5"/>
  <c r="G622" i="5"/>
  <c r="F622" i="5"/>
  <c r="E622" i="5"/>
  <c r="D622" i="5"/>
  <c r="N621" i="5"/>
  <c r="M621" i="5"/>
  <c r="L621" i="5"/>
  <c r="K621" i="5"/>
  <c r="J621" i="5"/>
  <c r="I621" i="5"/>
  <c r="H621" i="5"/>
  <c r="G621" i="5"/>
  <c r="F621" i="5"/>
  <c r="E621" i="5"/>
  <c r="D621" i="5"/>
  <c r="N620" i="5"/>
  <c r="M620" i="5"/>
  <c r="L620" i="5"/>
  <c r="K620" i="5"/>
  <c r="J620" i="5"/>
  <c r="I620" i="5"/>
  <c r="H620" i="5"/>
  <c r="G620" i="5"/>
  <c r="F620" i="5"/>
  <c r="E620" i="5"/>
  <c r="D620" i="5"/>
  <c r="N619" i="5"/>
  <c r="M619" i="5"/>
  <c r="L619" i="5"/>
  <c r="K619" i="5"/>
  <c r="J619" i="5"/>
  <c r="I619" i="5"/>
  <c r="H619" i="5"/>
  <c r="G619" i="5"/>
  <c r="F619" i="5"/>
  <c r="E619" i="5"/>
  <c r="D619" i="5"/>
  <c r="N618" i="5"/>
  <c r="M618" i="5"/>
  <c r="L618" i="5"/>
  <c r="K618" i="5"/>
  <c r="J618" i="5"/>
  <c r="I618" i="5"/>
  <c r="H618" i="5"/>
  <c r="G618" i="5"/>
  <c r="F618" i="5"/>
  <c r="E618" i="5"/>
  <c r="D618" i="5"/>
  <c r="N615" i="5"/>
  <c r="M615" i="5"/>
  <c r="L615" i="5"/>
  <c r="K615" i="5"/>
  <c r="J615" i="5"/>
  <c r="I615" i="5"/>
  <c r="H615" i="5"/>
  <c r="G615" i="5"/>
  <c r="F615" i="5"/>
  <c r="E615" i="5"/>
  <c r="D615" i="5"/>
  <c r="N614" i="5"/>
  <c r="M614" i="5"/>
  <c r="L614" i="5"/>
  <c r="K614" i="5"/>
  <c r="J614" i="5"/>
  <c r="I614" i="5"/>
  <c r="H614" i="5"/>
  <c r="G614" i="5"/>
  <c r="F614" i="5"/>
  <c r="E614" i="5"/>
  <c r="D614" i="5"/>
  <c r="N611" i="5"/>
  <c r="M611" i="5"/>
  <c r="L611" i="5"/>
  <c r="K611" i="5"/>
  <c r="J611" i="5"/>
  <c r="I611" i="5"/>
  <c r="H611" i="5"/>
  <c r="G611" i="5"/>
  <c r="F611" i="5"/>
  <c r="E611" i="5"/>
  <c r="D611" i="5"/>
  <c r="N610" i="5"/>
  <c r="M610" i="5"/>
  <c r="L610" i="5"/>
  <c r="K610" i="5"/>
  <c r="J610" i="5"/>
  <c r="I610" i="5"/>
  <c r="H610" i="5"/>
  <c r="G610" i="5"/>
  <c r="F610" i="5"/>
  <c r="E610" i="5"/>
  <c r="D610" i="5"/>
  <c r="N609" i="5"/>
  <c r="M609" i="5"/>
  <c r="L609" i="5"/>
  <c r="K609" i="5"/>
  <c r="J609" i="5"/>
  <c r="I609" i="5"/>
  <c r="H609" i="5"/>
  <c r="G609" i="5"/>
  <c r="F609" i="5"/>
  <c r="E609" i="5"/>
  <c r="D609" i="5"/>
  <c r="N608" i="5"/>
  <c r="M608" i="5"/>
  <c r="L608" i="5"/>
  <c r="K608" i="5"/>
  <c r="J608" i="5"/>
  <c r="I608" i="5"/>
  <c r="H608" i="5"/>
  <c r="G608" i="5"/>
  <c r="F608" i="5"/>
  <c r="E608" i="5"/>
  <c r="D608" i="5"/>
  <c r="N607" i="5"/>
  <c r="M607" i="5"/>
  <c r="L607" i="5"/>
  <c r="K607" i="5"/>
  <c r="J607" i="5"/>
  <c r="I607" i="5"/>
  <c r="H607" i="5"/>
  <c r="G607" i="5"/>
  <c r="F607" i="5"/>
  <c r="E607" i="5"/>
  <c r="D607" i="5"/>
  <c r="N606" i="5"/>
  <c r="M606" i="5"/>
  <c r="L606" i="5"/>
  <c r="K606" i="5"/>
  <c r="J606" i="5"/>
  <c r="I606" i="5"/>
  <c r="H606" i="5"/>
  <c r="G606" i="5"/>
  <c r="F606" i="5"/>
  <c r="E606" i="5"/>
  <c r="D606" i="5"/>
  <c r="N605" i="5"/>
  <c r="M605" i="5"/>
  <c r="L605" i="5"/>
  <c r="K605" i="5"/>
  <c r="J605" i="5"/>
  <c r="I605" i="5"/>
  <c r="H605" i="5"/>
  <c r="G605" i="5"/>
  <c r="F605" i="5"/>
  <c r="E605" i="5"/>
  <c r="D605" i="5"/>
  <c r="N604" i="5"/>
  <c r="M604" i="5"/>
  <c r="L604" i="5"/>
  <c r="K604" i="5"/>
  <c r="J604" i="5"/>
  <c r="I604" i="5"/>
  <c r="H604" i="5"/>
  <c r="G604" i="5"/>
  <c r="F604" i="5"/>
  <c r="E604" i="5"/>
  <c r="D604" i="5"/>
  <c r="N601" i="5"/>
  <c r="M601" i="5"/>
  <c r="L601" i="5"/>
  <c r="K601" i="5"/>
  <c r="J601" i="5"/>
  <c r="I601" i="5"/>
  <c r="H601" i="5"/>
  <c r="G601" i="5"/>
  <c r="F601" i="5"/>
  <c r="E601" i="5"/>
  <c r="D601" i="5"/>
  <c r="N600" i="5"/>
  <c r="M600" i="5"/>
  <c r="L600" i="5"/>
  <c r="K600" i="5"/>
  <c r="J600" i="5"/>
  <c r="I600" i="5"/>
  <c r="H600" i="5"/>
  <c r="G600" i="5"/>
  <c r="F600" i="5"/>
  <c r="E600" i="5"/>
  <c r="D600" i="5"/>
  <c r="N599" i="5"/>
  <c r="M599" i="5"/>
  <c r="L599" i="5"/>
  <c r="K599" i="5"/>
  <c r="J599" i="5"/>
  <c r="I599" i="5"/>
  <c r="H599" i="5"/>
  <c r="G599" i="5"/>
  <c r="F599" i="5"/>
  <c r="E599" i="5"/>
  <c r="D599" i="5"/>
  <c r="N598" i="5"/>
  <c r="M598" i="5"/>
  <c r="L598" i="5"/>
  <c r="K598" i="5"/>
  <c r="J598" i="5"/>
  <c r="I598" i="5"/>
  <c r="H598" i="5"/>
  <c r="G598" i="5"/>
  <c r="F598" i="5"/>
  <c r="E598" i="5"/>
  <c r="D598" i="5"/>
  <c r="N597" i="5"/>
  <c r="M597" i="5"/>
  <c r="L597" i="5"/>
  <c r="K597" i="5"/>
  <c r="J597" i="5"/>
  <c r="I597" i="5"/>
  <c r="H597" i="5"/>
  <c r="G597" i="5"/>
  <c r="F597" i="5"/>
  <c r="E597" i="5"/>
  <c r="D597" i="5"/>
  <c r="N596" i="5"/>
  <c r="M596" i="5"/>
  <c r="L596" i="5"/>
  <c r="K596" i="5"/>
  <c r="J596" i="5"/>
  <c r="I596" i="5"/>
  <c r="H596" i="5"/>
  <c r="G596" i="5"/>
  <c r="F596" i="5"/>
  <c r="E596" i="5"/>
  <c r="D596" i="5"/>
  <c r="N595" i="5"/>
  <c r="M595" i="5"/>
  <c r="L595" i="5"/>
  <c r="K595" i="5"/>
  <c r="J595" i="5"/>
  <c r="I595" i="5"/>
  <c r="H595" i="5"/>
  <c r="G595" i="5"/>
  <c r="F595" i="5"/>
  <c r="E595" i="5"/>
  <c r="D595" i="5"/>
  <c r="N594" i="5"/>
  <c r="M594" i="5"/>
  <c r="L594" i="5"/>
  <c r="K594" i="5"/>
  <c r="J594" i="5"/>
  <c r="I594" i="5"/>
  <c r="H594" i="5"/>
  <c r="G594" i="5"/>
  <c r="F594" i="5"/>
  <c r="E594" i="5"/>
  <c r="D594" i="5"/>
  <c r="N593" i="5"/>
  <c r="M593" i="5"/>
  <c r="L593" i="5"/>
  <c r="K593" i="5"/>
  <c r="J593" i="5"/>
  <c r="I593" i="5"/>
  <c r="H593" i="5"/>
  <c r="G593" i="5"/>
  <c r="F593" i="5"/>
  <c r="E593" i="5"/>
  <c r="D593" i="5"/>
  <c r="N592" i="5"/>
  <c r="M592" i="5"/>
  <c r="L592" i="5"/>
  <c r="K592" i="5"/>
  <c r="J592" i="5"/>
  <c r="I592" i="5"/>
  <c r="H592" i="5"/>
  <c r="G592" i="5"/>
  <c r="F592" i="5"/>
  <c r="E592" i="5"/>
  <c r="D592" i="5"/>
  <c r="N589" i="5"/>
  <c r="M589" i="5"/>
  <c r="L589" i="5"/>
  <c r="K589" i="5"/>
  <c r="J589" i="5"/>
  <c r="I589" i="5"/>
  <c r="H589" i="5"/>
  <c r="G589" i="5"/>
  <c r="F589" i="5"/>
  <c r="E589" i="5"/>
  <c r="D589" i="5"/>
  <c r="N588" i="5"/>
  <c r="M588" i="5"/>
  <c r="L588" i="5"/>
  <c r="K588" i="5"/>
  <c r="J588" i="5"/>
  <c r="I588" i="5"/>
  <c r="H588" i="5"/>
  <c r="G588" i="5"/>
  <c r="F588" i="5"/>
  <c r="E588" i="5"/>
  <c r="D588" i="5"/>
  <c r="N587" i="5"/>
  <c r="M587" i="5"/>
  <c r="L587" i="5"/>
  <c r="K587" i="5"/>
  <c r="J587" i="5"/>
  <c r="I587" i="5"/>
  <c r="H587" i="5"/>
  <c r="G587" i="5"/>
  <c r="F587" i="5"/>
  <c r="E587" i="5"/>
  <c r="D587" i="5"/>
  <c r="N586" i="5"/>
  <c r="M586" i="5"/>
  <c r="L586" i="5"/>
  <c r="K586" i="5"/>
  <c r="J586" i="5"/>
  <c r="I586" i="5"/>
  <c r="H586" i="5"/>
  <c r="G586" i="5"/>
  <c r="F586" i="5"/>
  <c r="E586" i="5"/>
  <c r="D586" i="5"/>
  <c r="N585" i="5"/>
  <c r="M585" i="5"/>
  <c r="L585" i="5"/>
  <c r="K585" i="5"/>
  <c r="J585" i="5"/>
  <c r="I585" i="5"/>
  <c r="H585" i="5"/>
  <c r="G585" i="5"/>
  <c r="F585" i="5"/>
  <c r="E585" i="5"/>
  <c r="D585" i="5"/>
  <c r="N584" i="5"/>
  <c r="M584" i="5"/>
  <c r="L584" i="5"/>
  <c r="K584" i="5"/>
  <c r="J584" i="5"/>
  <c r="I584" i="5"/>
  <c r="H584" i="5"/>
  <c r="G584" i="5"/>
  <c r="F584" i="5"/>
  <c r="E584" i="5"/>
  <c r="D584" i="5"/>
  <c r="N583" i="5"/>
  <c r="M583" i="5"/>
  <c r="L583" i="5"/>
  <c r="K583" i="5"/>
  <c r="J583" i="5"/>
  <c r="I583" i="5"/>
  <c r="H583" i="5"/>
  <c r="G583" i="5"/>
  <c r="F583" i="5"/>
  <c r="E583" i="5"/>
  <c r="D583" i="5"/>
  <c r="N582" i="5"/>
  <c r="M582" i="5"/>
  <c r="L582" i="5"/>
  <c r="K582" i="5"/>
  <c r="J582" i="5"/>
  <c r="I582" i="5"/>
  <c r="H582" i="5"/>
  <c r="G582" i="5"/>
  <c r="F582" i="5"/>
  <c r="E582" i="5"/>
  <c r="D582" i="5"/>
  <c r="N581" i="5"/>
  <c r="M581" i="5"/>
  <c r="L581" i="5"/>
  <c r="K581" i="5"/>
  <c r="J581" i="5"/>
  <c r="I581" i="5"/>
  <c r="H581" i="5"/>
  <c r="G581" i="5"/>
  <c r="F581" i="5"/>
  <c r="E581" i="5"/>
  <c r="D581" i="5"/>
  <c r="N580" i="5"/>
  <c r="M580" i="5"/>
  <c r="L580" i="5"/>
  <c r="K580" i="5"/>
  <c r="J580" i="5"/>
  <c r="I580" i="5"/>
  <c r="H580" i="5"/>
  <c r="G580" i="5"/>
  <c r="F580" i="5"/>
  <c r="E580" i="5"/>
  <c r="D580" i="5"/>
  <c r="N579" i="5"/>
  <c r="M579" i="5"/>
  <c r="L579" i="5"/>
  <c r="K579" i="5"/>
  <c r="J579" i="5"/>
  <c r="I579" i="5"/>
  <c r="H579" i="5"/>
  <c r="G579" i="5"/>
  <c r="F579" i="5"/>
  <c r="E579" i="5"/>
  <c r="D579" i="5"/>
  <c r="N576" i="5"/>
  <c r="M576" i="5"/>
  <c r="L576" i="5"/>
  <c r="K576" i="5"/>
  <c r="J576" i="5"/>
  <c r="I576" i="5"/>
  <c r="H576" i="5"/>
  <c r="G576" i="5"/>
  <c r="F576" i="5"/>
  <c r="E576" i="5"/>
  <c r="D576" i="5"/>
  <c r="N575" i="5"/>
  <c r="M575" i="5"/>
  <c r="L575" i="5"/>
  <c r="K575" i="5"/>
  <c r="J575" i="5"/>
  <c r="I575" i="5"/>
  <c r="H575" i="5"/>
  <c r="G575" i="5"/>
  <c r="F575" i="5"/>
  <c r="E575" i="5"/>
  <c r="D575" i="5"/>
  <c r="N574" i="5"/>
  <c r="M574" i="5"/>
  <c r="L574" i="5"/>
  <c r="K574" i="5"/>
  <c r="J574" i="5"/>
  <c r="I574" i="5"/>
  <c r="H574" i="5"/>
  <c r="G574" i="5"/>
  <c r="F574" i="5"/>
  <c r="E574" i="5"/>
  <c r="D574" i="5"/>
  <c r="N573" i="5"/>
  <c r="M573" i="5"/>
  <c r="L573" i="5"/>
  <c r="K573" i="5"/>
  <c r="J573" i="5"/>
  <c r="I573" i="5"/>
  <c r="H573" i="5"/>
  <c r="G573" i="5"/>
  <c r="F573" i="5"/>
  <c r="E573" i="5"/>
  <c r="D573" i="5"/>
  <c r="N572" i="5"/>
  <c r="M572" i="5"/>
  <c r="L572" i="5"/>
  <c r="K572" i="5"/>
  <c r="J572" i="5"/>
  <c r="I572" i="5"/>
  <c r="H572" i="5"/>
  <c r="G572" i="5"/>
  <c r="F572" i="5"/>
  <c r="E572" i="5"/>
  <c r="D572" i="5"/>
  <c r="N571" i="5"/>
  <c r="M571" i="5"/>
  <c r="L571" i="5"/>
  <c r="K571" i="5"/>
  <c r="J571" i="5"/>
  <c r="I571" i="5"/>
  <c r="H571" i="5"/>
  <c r="G571" i="5"/>
  <c r="F571" i="5"/>
  <c r="E571" i="5"/>
  <c r="D571" i="5"/>
  <c r="N568" i="5"/>
  <c r="M568" i="5"/>
  <c r="L568" i="5"/>
  <c r="K568" i="5"/>
  <c r="J568" i="5"/>
  <c r="I568" i="5"/>
  <c r="H568" i="5"/>
  <c r="G568" i="5"/>
  <c r="F568" i="5"/>
  <c r="E568" i="5"/>
  <c r="D568" i="5"/>
  <c r="N567" i="5"/>
  <c r="M567" i="5"/>
  <c r="L567" i="5"/>
  <c r="K567" i="5"/>
  <c r="J567" i="5"/>
  <c r="I567" i="5"/>
  <c r="H567" i="5"/>
  <c r="G567" i="5"/>
  <c r="F567" i="5"/>
  <c r="E567" i="5"/>
  <c r="D567" i="5"/>
  <c r="N566" i="5"/>
  <c r="M566" i="5"/>
  <c r="L566" i="5"/>
  <c r="K566" i="5"/>
  <c r="J566" i="5"/>
  <c r="I566" i="5"/>
  <c r="H566" i="5"/>
  <c r="G566" i="5"/>
  <c r="F566" i="5"/>
  <c r="E566" i="5"/>
  <c r="D566" i="5"/>
  <c r="N565" i="5"/>
  <c r="M565" i="5"/>
  <c r="L565" i="5"/>
  <c r="K565" i="5"/>
  <c r="J565" i="5"/>
  <c r="I565" i="5"/>
  <c r="H565" i="5"/>
  <c r="G565" i="5"/>
  <c r="F565" i="5"/>
  <c r="E565" i="5"/>
  <c r="D565" i="5"/>
  <c r="N564" i="5"/>
  <c r="M564" i="5"/>
  <c r="L564" i="5"/>
  <c r="K564" i="5"/>
  <c r="J564" i="5"/>
  <c r="I564" i="5"/>
  <c r="H564" i="5"/>
  <c r="G564" i="5"/>
  <c r="F564" i="5"/>
  <c r="E564" i="5"/>
  <c r="D564" i="5"/>
  <c r="N563" i="5"/>
  <c r="M563" i="5"/>
  <c r="L563" i="5"/>
  <c r="K563" i="5"/>
  <c r="J563" i="5"/>
  <c r="I563" i="5"/>
  <c r="H563" i="5"/>
  <c r="G563" i="5"/>
  <c r="F563" i="5"/>
  <c r="E563" i="5"/>
  <c r="D563" i="5"/>
  <c r="N562" i="5"/>
  <c r="M562" i="5"/>
  <c r="L562" i="5"/>
  <c r="K562" i="5"/>
  <c r="J562" i="5"/>
  <c r="I562" i="5"/>
  <c r="H562" i="5"/>
  <c r="G562" i="5"/>
  <c r="F562" i="5"/>
  <c r="E562" i="5"/>
  <c r="D562" i="5"/>
  <c r="N561" i="5"/>
  <c r="M561" i="5"/>
  <c r="L561" i="5"/>
  <c r="K561" i="5"/>
  <c r="J561" i="5"/>
  <c r="I561" i="5"/>
  <c r="H561" i="5"/>
  <c r="G561" i="5"/>
  <c r="F561" i="5"/>
  <c r="E561" i="5"/>
  <c r="D561" i="5"/>
  <c r="N560" i="5"/>
  <c r="M560" i="5"/>
  <c r="L560" i="5"/>
  <c r="K560" i="5"/>
  <c r="J560" i="5"/>
  <c r="I560" i="5"/>
  <c r="H560" i="5"/>
  <c r="G560" i="5"/>
  <c r="F560" i="5"/>
  <c r="E560" i="5"/>
  <c r="D560" i="5"/>
  <c r="N559" i="5"/>
  <c r="M559" i="5"/>
  <c r="L559" i="5"/>
  <c r="K559" i="5"/>
  <c r="J559" i="5"/>
  <c r="I559" i="5"/>
  <c r="H559" i="5"/>
  <c r="G559" i="5"/>
  <c r="F559" i="5"/>
  <c r="E559" i="5"/>
  <c r="D559" i="5"/>
  <c r="N558" i="5"/>
  <c r="M558" i="5"/>
  <c r="L558" i="5"/>
  <c r="K558" i="5"/>
  <c r="J558" i="5"/>
  <c r="I558" i="5"/>
  <c r="H558" i="5"/>
  <c r="G558" i="5"/>
  <c r="F558" i="5"/>
  <c r="E558" i="5"/>
  <c r="D558" i="5"/>
  <c r="N557" i="5"/>
  <c r="M557" i="5"/>
  <c r="L557" i="5"/>
  <c r="K557" i="5"/>
  <c r="J557" i="5"/>
  <c r="I557" i="5"/>
  <c r="H557" i="5"/>
  <c r="G557" i="5"/>
  <c r="F557" i="5"/>
  <c r="E557" i="5"/>
  <c r="D557" i="5"/>
  <c r="N554" i="5"/>
  <c r="M554" i="5"/>
  <c r="L554" i="5"/>
  <c r="K554" i="5"/>
  <c r="J554" i="5"/>
  <c r="I554" i="5"/>
  <c r="H554" i="5"/>
  <c r="G554" i="5"/>
  <c r="F554" i="5"/>
  <c r="E554" i="5"/>
  <c r="D554" i="5"/>
  <c r="N553" i="5"/>
  <c r="M553" i="5"/>
  <c r="L553" i="5"/>
  <c r="K553" i="5"/>
  <c r="J553" i="5"/>
  <c r="I553" i="5"/>
  <c r="H553" i="5"/>
  <c r="G553" i="5"/>
  <c r="F553" i="5"/>
  <c r="E553" i="5"/>
  <c r="D553" i="5"/>
  <c r="N552" i="5"/>
  <c r="M552" i="5"/>
  <c r="L552" i="5"/>
  <c r="K552" i="5"/>
  <c r="J552" i="5"/>
  <c r="I552" i="5"/>
  <c r="H552" i="5"/>
  <c r="G552" i="5"/>
  <c r="F552" i="5"/>
  <c r="E552" i="5"/>
  <c r="D552" i="5"/>
  <c r="N551" i="5"/>
  <c r="M551" i="5"/>
  <c r="L551" i="5"/>
  <c r="K551" i="5"/>
  <c r="J551" i="5"/>
  <c r="I551" i="5"/>
  <c r="H551" i="5"/>
  <c r="G551" i="5"/>
  <c r="F551" i="5"/>
  <c r="E551" i="5"/>
  <c r="D551" i="5"/>
  <c r="N550" i="5"/>
  <c r="M550" i="5"/>
  <c r="L550" i="5"/>
  <c r="K550" i="5"/>
  <c r="J550" i="5"/>
  <c r="I550" i="5"/>
  <c r="H550" i="5"/>
  <c r="G550" i="5"/>
  <c r="F550" i="5"/>
  <c r="E550" i="5"/>
  <c r="D550" i="5"/>
  <c r="N549" i="5"/>
  <c r="M549" i="5"/>
  <c r="L549" i="5"/>
  <c r="K549" i="5"/>
  <c r="J549" i="5"/>
  <c r="I549" i="5"/>
  <c r="H549" i="5"/>
  <c r="G549" i="5"/>
  <c r="F549" i="5"/>
  <c r="E549" i="5"/>
  <c r="D549" i="5"/>
  <c r="N548" i="5"/>
  <c r="M548" i="5"/>
  <c r="L548" i="5"/>
  <c r="K548" i="5"/>
  <c r="J548" i="5"/>
  <c r="I548" i="5"/>
  <c r="H548" i="5"/>
  <c r="G548" i="5"/>
  <c r="F548" i="5"/>
  <c r="E548" i="5"/>
  <c r="D548" i="5"/>
  <c r="N545" i="5"/>
  <c r="M545" i="5"/>
  <c r="L545" i="5"/>
  <c r="K545" i="5"/>
  <c r="J545" i="5"/>
  <c r="I545" i="5"/>
  <c r="H545" i="5"/>
  <c r="G545" i="5"/>
  <c r="F545" i="5"/>
  <c r="E545" i="5"/>
  <c r="D545" i="5"/>
  <c r="N544" i="5"/>
  <c r="M544" i="5"/>
  <c r="L544" i="5"/>
  <c r="K544" i="5"/>
  <c r="J544" i="5"/>
  <c r="I544" i="5"/>
  <c r="H544" i="5"/>
  <c r="G544" i="5"/>
  <c r="F544" i="5"/>
  <c r="E544" i="5"/>
  <c r="D544" i="5"/>
  <c r="N543" i="5"/>
  <c r="M543" i="5"/>
  <c r="L543" i="5"/>
  <c r="K543" i="5"/>
  <c r="J543" i="5"/>
  <c r="I543" i="5"/>
  <c r="H543" i="5"/>
  <c r="G543" i="5"/>
  <c r="F543" i="5"/>
  <c r="E543" i="5"/>
  <c r="D543" i="5"/>
  <c r="N542" i="5"/>
  <c r="M542" i="5"/>
  <c r="L542" i="5"/>
  <c r="K542" i="5"/>
  <c r="J542" i="5"/>
  <c r="I542" i="5"/>
  <c r="H542" i="5"/>
  <c r="G542" i="5"/>
  <c r="F542" i="5"/>
  <c r="E542" i="5"/>
  <c r="D542" i="5"/>
  <c r="N541" i="5"/>
  <c r="M541" i="5"/>
  <c r="L541" i="5"/>
  <c r="K541" i="5"/>
  <c r="J541" i="5"/>
  <c r="I541" i="5"/>
  <c r="H541" i="5"/>
  <c r="G541" i="5"/>
  <c r="F541" i="5"/>
  <c r="E541" i="5"/>
  <c r="D541" i="5"/>
  <c r="N540" i="5"/>
  <c r="M540" i="5"/>
  <c r="L540" i="5"/>
  <c r="K540" i="5"/>
  <c r="J540" i="5"/>
  <c r="I540" i="5"/>
  <c r="H540" i="5"/>
  <c r="G540" i="5"/>
  <c r="F540" i="5"/>
  <c r="E540" i="5"/>
  <c r="D540" i="5"/>
  <c r="N539" i="5"/>
  <c r="M539" i="5"/>
  <c r="L539" i="5"/>
  <c r="K539" i="5"/>
  <c r="J539" i="5"/>
  <c r="I539" i="5"/>
  <c r="H539" i="5"/>
  <c r="G539" i="5"/>
  <c r="F539" i="5"/>
  <c r="E539" i="5"/>
  <c r="D539" i="5"/>
  <c r="N536" i="5"/>
  <c r="M536" i="5"/>
  <c r="L536" i="5"/>
  <c r="K536" i="5"/>
  <c r="J536" i="5"/>
  <c r="I536" i="5"/>
  <c r="H536" i="5"/>
  <c r="G536" i="5"/>
  <c r="F536" i="5"/>
  <c r="E536" i="5"/>
  <c r="D536" i="5"/>
  <c r="N535" i="5"/>
  <c r="M535" i="5"/>
  <c r="L535" i="5"/>
  <c r="K535" i="5"/>
  <c r="J535" i="5"/>
  <c r="I535" i="5"/>
  <c r="H535" i="5"/>
  <c r="G535" i="5"/>
  <c r="F535" i="5"/>
  <c r="E535" i="5"/>
  <c r="D535" i="5"/>
  <c r="N534" i="5"/>
  <c r="M534" i="5"/>
  <c r="L534" i="5"/>
  <c r="K534" i="5"/>
  <c r="J534" i="5"/>
  <c r="I534" i="5"/>
  <c r="H534" i="5"/>
  <c r="G534" i="5"/>
  <c r="F534" i="5"/>
  <c r="E534" i="5"/>
  <c r="D534" i="5"/>
  <c r="N533" i="5"/>
  <c r="M533" i="5"/>
  <c r="L533" i="5"/>
  <c r="K533" i="5"/>
  <c r="J533" i="5"/>
  <c r="I533" i="5"/>
  <c r="H533" i="5"/>
  <c r="G533" i="5"/>
  <c r="F533" i="5"/>
  <c r="E533" i="5"/>
  <c r="D533" i="5"/>
  <c r="N532" i="5"/>
  <c r="M532" i="5"/>
  <c r="L532" i="5"/>
  <c r="K532" i="5"/>
  <c r="J532" i="5"/>
  <c r="I532" i="5"/>
  <c r="H532" i="5"/>
  <c r="G532" i="5"/>
  <c r="F532" i="5"/>
  <c r="E532" i="5"/>
  <c r="D532" i="5"/>
  <c r="N531" i="5"/>
  <c r="M531" i="5"/>
  <c r="L531" i="5"/>
  <c r="K531" i="5"/>
  <c r="J531" i="5"/>
  <c r="I531" i="5"/>
  <c r="H531" i="5"/>
  <c r="G531" i="5"/>
  <c r="F531" i="5"/>
  <c r="E531" i="5"/>
  <c r="D531" i="5"/>
  <c r="N528" i="5"/>
  <c r="M528" i="5"/>
  <c r="L528" i="5"/>
  <c r="K528" i="5"/>
  <c r="J528" i="5"/>
  <c r="I528" i="5"/>
  <c r="H528" i="5"/>
  <c r="G528" i="5"/>
  <c r="F528" i="5"/>
  <c r="E528" i="5"/>
  <c r="D528" i="5"/>
  <c r="N527" i="5"/>
  <c r="M527" i="5"/>
  <c r="L527" i="5"/>
  <c r="K527" i="5"/>
  <c r="J527" i="5"/>
  <c r="I527" i="5"/>
  <c r="H527" i="5"/>
  <c r="G527" i="5"/>
  <c r="F527" i="5"/>
  <c r="E527" i="5"/>
  <c r="D527" i="5"/>
  <c r="N526" i="5"/>
  <c r="M526" i="5"/>
  <c r="L526" i="5"/>
  <c r="K526" i="5"/>
  <c r="J526" i="5"/>
  <c r="I526" i="5"/>
  <c r="H526" i="5"/>
  <c r="G526" i="5"/>
  <c r="F526" i="5"/>
  <c r="E526" i="5"/>
  <c r="D526" i="5"/>
  <c r="N525" i="5"/>
  <c r="M525" i="5"/>
  <c r="L525" i="5"/>
  <c r="K525" i="5"/>
  <c r="J525" i="5"/>
  <c r="I525" i="5"/>
  <c r="H525" i="5"/>
  <c r="G525" i="5"/>
  <c r="F525" i="5"/>
  <c r="E525" i="5"/>
  <c r="D525" i="5"/>
  <c r="N524" i="5"/>
  <c r="M524" i="5"/>
  <c r="L524" i="5"/>
  <c r="K524" i="5"/>
  <c r="J524" i="5"/>
  <c r="I524" i="5"/>
  <c r="H524" i="5"/>
  <c r="G524" i="5"/>
  <c r="F524" i="5"/>
  <c r="E524" i="5"/>
  <c r="D524" i="5"/>
  <c r="N523" i="5"/>
  <c r="M523" i="5"/>
  <c r="L523" i="5"/>
  <c r="K523" i="5"/>
  <c r="J523" i="5"/>
  <c r="I523" i="5"/>
  <c r="H523" i="5"/>
  <c r="G523" i="5"/>
  <c r="F523" i="5"/>
  <c r="E523" i="5"/>
  <c r="D523" i="5"/>
  <c r="N522" i="5"/>
  <c r="M522" i="5"/>
  <c r="L522" i="5"/>
  <c r="K522" i="5"/>
  <c r="J522" i="5"/>
  <c r="I522" i="5"/>
  <c r="H522" i="5"/>
  <c r="G522" i="5"/>
  <c r="F522" i="5"/>
  <c r="E522" i="5"/>
  <c r="D522" i="5"/>
  <c r="N521" i="5"/>
  <c r="M521" i="5"/>
  <c r="L521" i="5"/>
  <c r="K521" i="5"/>
  <c r="J521" i="5"/>
  <c r="I521" i="5"/>
  <c r="H521" i="5"/>
  <c r="G521" i="5"/>
  <c r="F521" i="5"/>
  <c r="E521" i="5"/>
  <c r="D521" i="5"/>
  <c r="N518" i="5"/>
  <c r="M518" i="5"/>
  <c r="L518" i="5"/>
  <c r="K518" i="5"/>
  <c r="J518" i="5"/>
  <c r="I518" i="5"/>
  <c r="H518" i="5"/>
  <c r="G518" i="5"/>
  <c r="F518" i="5"/>
  <c r="E518" i="5"/>
  <c r="D518" i="5"/>
  <c r="N517" i="5"/>
  <c r="M517" i="5"/>
  <c r="L517" i="5"/>
  <c r="K517" i="5"/>
  <c r="J517" i="5"/>
  <c r="I517" i="5"/>
  <c r="H517" i="5"/>
  <c r="G517" i="5"/>
  <c r="F517" i="5"/>
  <c r="E517" i="5"/>
  <c r="D517" i="5"/>
  <c r="N516" i="5"/>
  <c r="M516" i="5"/>
  <c r="L516" i="5"/>
  <c r="K516" i="5"/>
  <c r="J516" i="5"/>
  <c r="I516" i="5"/>
  <c r="H516" i="5"/>
  <c r="G516" i="5"/>
  <c r="F516" i="5"/>
  <c r="E516" i="5"/>
  <c r="D516" i="5"/>
  <c r="N515" i="5"/>
  <c r="M515" i="5"/>
  <c r="L515" i="5"/>
  <c r="K515" i="5"/>
  <c r="J515" i="5"/>
  <c r="I515" i="5"/>
  <c r="H515" i="5"/>
  <c r="G515" i="5"/>
  <c r="F515" i="5"/>
  <c r="E515" i="5"/>
  <c r="D515" i="5"/>
  <c r="N514" i="5"/>
  <c r="M514" i="5"/>
  <c r="L514" i="5"/>
  <c r="K514" i="5"/>
  <c r="J514" i="5"/>
  <c r="I514" i="5"/>
  <c r="H514" i="5"/>
  <c r="G514" i="5"/>
  <c r="F514" i="5"/>
  <c r="E514" i="5"/>
  <c r="D514" i="5"/>
  <c r="N513" i="5"/>
  <c r="M513" i="5"/>
  <c r="L513" i="5"/>
  <c r="K513" i="5"/>
  <c r="J513" i="5"/>
  <c r="I513" i="5"/>
  <c r="H513" i="5"/>
  <c r="G513" i="5"/>
  <c r="F513" i="5"/>
  <c r="E513" i="5"/>
  <c r="D513" i="5"/>
  <c r="N512" i="5"/>
  <c r="M512" i="5"/>
  <c r="L512" i="5"/>
  <c r="K512" i="5"/>
  <c r="J512" i="5"/>
  <c r="I512" i="5"/>
  <c r="H512" i="5"/>
  <c r="G512" i="5"/>
  <c r="F512" i="5"/>
  <c r="E512" i="5"/>
  <c r="D512" i="5"/>
  <c r="N511" i="5"/>
  <c r="M511" i="5"/>
  <c r="L511" i="5"/>
  <c r="K511" i="5"/>
  <c r="J511" i="5"/>
  <c r="I511" i="5"/>
  <c r="H511" i="5"/>
  <c r="G511" i="5"/>
  <c r="F511" i="5"/>
  <c r="E511" i="5"/>
  <c r="D511" i="5"/>
  <c r="N508" i="5"/>
  <c r="M508" i="5"/>
  <c r="L508" i="5"/>
  <c r="K508" i="5"/>
  <c r="J508" i="5"/>
  <c r="I508" i="5"/>
  <c r="H508" i="5"/>
  <c r="G508" i="5"/>
  <c r="F508" i="5"/>
  <c r="E508" i="5"/>
  <c r="D508" i="5"/>
  <c r="N507" i="5"/>
  <c r="M507" i="5"/>
  <c r="L507" i="5"/>
  <c r="K507" i="5"/>
  <c r="J507" i="5"/>
  <c r="I507" i="5"/>
  <c r="H507" i="5"/>
  <c r="G507" i="5"/>
  <c r="F507" i="5"/>
  <c r="E507" i="5"/>
  <c r="D507" i="5"/>
  <c r="N506" i="5"/>
  <c r="M506" i="5"/>
  <c r="L506" i="5"/>
  <c r="K506" i="5"/>
  <c r="J506" i="5"/>
  <c r="I506" i="5"/>
  <c r="H506" i="5"/>
  <c r="G506" i="5"/>
  <c r="F506" i="5"/>
  <c r="E506" i="5"/>
  <c r="D506" i="5"/>
  <c r="N505" i="5"/>
  <c r="M505" i="5"/>
  <c r="L505" i="5"/>
  <c r="K505" i="5"/>
  <c r="J505" i="5"/>
  <c r="I505" i="5"/>
  <c r="H505" i="5"/>
  <c r="G505" i="5"/>
  <c r="F505" i="5"/>
  <c r="E505" i="5"/>
  <c r="D505" i="5"/>
  <c r="N504" i="5"/>
  <c r="M504" i="5"/>
  <c r="L504" i="5"/>
  <c r="K504" i="5"/>
  <c r="J504" i="5"/>
  <c r="I504" i="5"/>
  <c r="H504" i="5"/>
  <c r="G504" i="5"/>
  <c r="F504" i="5"/>
  <c r="E504" i="5"/>
  <c r="D504" i="5"/>
  <c r="N503" i="5"/>
  <c r="M503" i="5"/>
  <c r="L503" i="5"/>
  <c r="K503" i="5"/>
  <c r="J503" i="5"/>
  <c r="I503" i="5"/>
  <c r="H503" i="5"/>
  <c r="G503" i="5"/>
  <c r="F503" i="5"/>
  <c r="E503" i="5"/>
  <c r="D503" i="5"/>
  <c r="N500" i="5"/>
  <c r="M500" i="5"/>
  <c r="L500" i="5"/>
  <c r="K500" i="5"/>
  <c r="J500" i="5"/>
  <c r="I500" i="5"/>
  <c r="H500" i="5"/>
  <c r="G500" i="5"/>
  <c r="F500" i="5"/>
  <c r="E500" i="5"/>
  <c r="D500" i="5"/>
  <c r="N499" i="5"/>
  <c r="M499" i="5"/>
  <c r="L499" i="5"/>
  <c r="K499" i="5"/>
  <c r="J499" i="5"/>
  <c r="I499" i="5"/>
  <c r="H499" i="5"/>
  <c r="G499" i="5"/>
  <c r="F499" i="5"/>
  <c r="E499" i="5"/>
  <c r="D499" i="5"/>
  <c r="N498" i="5"/>
  <c r="M498" i="5"/>
  <c r="L498" i="5"/>
  <c r="K498" i="5"/>
  <c r="J498" i="5"/>
  <c r="I498" i="5"/>
  <c r="H498" i="5"/>
  <c r="G498" i="5"/>
  <c r="F498" i="5"/>
  <c r="E498" i="5"/>
  <c r="D498" i="5"/>
  <c r="N497" i="5"/>
  <c r="M497" i="5"/>
  <c r="L497" i="5"/>
  <c r="K497" i="5"/>
  <c r="J497" i="5"/>
  <c r="I497" i="5"/>
  <c r="H497" i="5"/>
  <c r="G497" i="5"/>
  <c r="F497" i="5"/>
  <c r="E497" i="5"/>
  <c r="D497" i="5"/>
  <c r="N496" i="5"/>
  <c r="M496" i="5"/>
  <c r="L496" i="5"/>
  <c r="K496" i="5"/>
  <c r="J496" i="5"/>
  <c r="I496" i="5"/>
  <c r="H496" i="5"/>
  <c r="G496" i="5"/>
  <c r="F496" i="5"/>
  <c r="E496" i="5"/>
  <c r="D496" i="5"/>
  <c r="N495" i="5"/>
  <c r="M495" i="5"/>
  <c r="L495" i="5"/>
  <c r="K495" i="5"/>
  <c r="J495" i="5"/>
  <c r="I495" i="5"/>
  <c r="H495" i="5"/>
  <c r="G495" i="5"/>
  <c r="F495" i="5"/>
  <c r="E495" i="5"/>
  <c r="D495" i="5"/>
  <c r="N494" i="5"/>
  <c r="M494" i="5"/>
  <c r="L494" i="5"/>
  <c r="K494" i="5"/>
  <c r="J494" i="5"/>
  <c r="I494" i="5"/>
  <c r="H494" i="5"/>
  <c r="G494" i="5"/>
  <c r="F494" i="5"/>
  <c r="E494" i="5"/>
  <c r="D494" i="5"/>
  <c r="N491" i="5"/>
  <c r="M491" i="5"/>
  <c r="L491" i="5"/>
  <c r="K491" i="5"/>
  <c r="J491" i="5"/>
  <c r="I491" i="5"/>
  <c r="H491" i="5"/>
  <c r="G491" i="5"/>
  <c r="F491" i="5"/>
  <c r="E491" i="5"/>
  <c r="D491" i="5"/>
  <c r="N490" i="5"/>
  <c r="M490" i="5"/>
  <c r="L490" i="5"/>
  <c r="K490" i="5"/>
  <c r="J490" i="5"/>
  <c r="I490" i="5"/>
  <c r="H490" i="5"/>
  <c r="G490" i="5"/>
  <c r="F490" i="5"/>
  <c r="E490" i="5"/>
  <c r="D490" i="5"/>
  <c r="N489" i="5"/>
  <c r="M489" i="5"/>
  <c r="L489" i="5"/>
  <c r="K489" i="5"/>
  <c r="J489" i="5"/>
  <c r="I489" i="5"/>
  <c r="H489" i="5"/>
  <c r="G489" i="5"/>
  <c r="F489" i="5"/>
  <c r="E489" i="5"/>
  <c r="D489" i="5"/>
  <c r="N488" i="5"/>
  <c r="M488" i="5"/>
  <c r="L488" i="5"/>
  <c r="K488" i="5"/>
  <c r="J488" i="5"/>
  <c r="I488" i="5"/>
  <c r="H488" i="5"/>
  <c r="G488" i="5"/>
  <c r="F488" i="5"/>
  <c r="E488" i="5"/>
  <c r="D488" i="5"/>
  <c r="N487" i="5"/>
  <c r="M487" i="5"/>
  <c r="L487" i="5"/>
  <c r="K487" i="5"/>
  <c r="J487" i="5"/>
  <c r="I487" i="5"/>
  <c r="H487" i="5"/>
  <c r="G487" i="5"/>
  <c r="F487" i="5"/>
  <c r="E487" i="5"/>
  <c r="D487" i="5"/>
  <c r="N486" i="5"/>
  <c r="M486" i="5"/>
  <c r="L486" i="5"/>
  <c r="K486" i="5"/>
  <c r="J486" i="5"/>
  <c r="I486" i="5"/>
  <c r="H486" i="5"/>
  <c r="G486" i="5"/>
  <c r="F486" i="5"/>
  <c r="E486" i="5"/>
  <c r="D486" i="5"/>
  <c r="N483" i="5"/>
  <c r="M483" i="5"/>
  <c r="L483" i="5"/>
  <c r="K483" i="5"/>
  <c r="J483" i="5"/>
  <c r="I483" i="5"/>
  <c r="H483" i="5"/>
  <c r="G483" i="5"/>
  <c r="F483" i="5"/>
  <c r="E483" i="5"/>
  <c r="D483" i="5"/>
  <c r="N482" i="5"/>
  <c r="M482" i="5"/>
  <c r="L482" i="5"/>
  <c r="K482" i="5"/>
  <c r="J482" i="5"/>
  <c r="I482" i="5"/>
  <c r="H482" i="5"/>
  <c r="G482" i="5"/>
  <c r="F482" i="5"/>
  <c r="E482" i="5"/>
  <c r="D482" i="5"/>
  <c r="N481" i="5"/>
  <c r="M481" i="5"/>
  <c r="L481" i="5"/>
  <c r="K481" i="5"/>
  <c r="J481" i="5"/>
  <c r="I481" i="5"/>
  <c r="H481" i="5"/>
  <c r="G481" i="5"/>
  <c r="F481" i="5"/>
  <c r="E481" i="5"/>
  <c r="D481" i="5"/>
  <c r="N480" i="5"/>
  <c r="M480" i="5"/>
  <c r="L480" i="5"/>
  <c r="K480" i="5"/>
  <c r="J480" i="5"/>
  <c r="I480" i="5"/>
  <c r="H480" i="5"/>
  <c r="G480" i="5"/>
  <c r="F480" i="5"/>
  <c r="E480" i="5"/>
  <c r="D480" i="5"/>
  <c r="N479" i="5"/>
  <c r="M479" i="5"/>
  <c r="L479" i="5"/>
  <c r="K479" i="5"/>
  <c r="J479" i="5"/>
  <c r="I479" i="5"/>
  <c r="H479" i="5"/>
  <c r="G479" i="5"/>
  <c r="F479" i="5"/>
  <c r="E479" i="5"/>
  <c r="D479" i="5"/>
  <c r="N476" i="5"/>
  <c r="M476" i="5"/>
  <c r="L476" i="5"/>
  <c r="K476" i="5"/>
  <c r="J476" i="5"/>
  <c r="I476" i="5"/>
  <c r="H476" i="5"/>
  <c r="G476" i="5"/>
  <c r="F476" i="5"/>
  <c r="E476" i="5"/>
  <c r="D476" i="5"/>
  <c r="N475" i="5"/>
  <c r="M475" i="5"/>
  <c r="L475" i="5"/>
  <c r="K475" i="5"/>
  <c r="J475" i="5"/>
  <c r="I475" i="5"/>
  <c r="H475" i="5"/>
  <c r="G475" i="5"/>
  <c r="F475" i="5"/>
  <c r="E475" i="5"/>
  <c r="D475" i="5"/>
  <c r="N474" i="5"/>
  <c r="M474" i="5"/>
  <c r="L474" i="5"/>
  <c r="K474" i="5"/>
  <c r="J474" i="5"/>
  <c r="I474" i="5"/>
  <c r="H474" i="5"/>
  <c r="G474" i="5"/>
  <c r="F474" i="5"/>
  <c r="E474" i="5"/>
  <c r="D474" i="5"/>
  <c r="N473" i="5"/>
  <c r="M473" i="5"/>
  <c r="L473" i="5"/>
  <c r="K473" i="5"/>
  <c r="J473" i="5"/>
  <c r="I473" i="5"/>
  <c r="H473" i="5"/>
  <c r="G473" i="5"/>
  <c r="F473" i="5"/>
  <c r="E473" i="5"/>
  <c r="D473" i="5"/>
  <c r="E468" i="5"/>
  <c r="F468" i="5"/>
  <c r="G468" i="5"/>
  <c r="H468" i="5"/>
  <c r="I468" i="5"/>
  <c r="J468" i="5"/>
  <c r="K468" i="5"/>
  <c r="L468" i="5"/>
  <c r="M468" i="5"/>
  <c r="N468" i="5"/>
  <c r="E469" i="5"/>
  <c r="F469" i="5"/>
  <c r="G469" i="5"/>
  <c r="H469" i="5"/>
  <c r="I469" i="5"/>
  <c r="J469" i="5"/>
  <c r="K469" i="5"/>
  <c r="L469" i="5"/>
  <c r="M469" i="5"/>
  <c r="N469" i="5"/>
  <c r="E470" i="5"/>
  <c r="F470" i="5"/>
  <c r="G470" i="5"/>
  <c r="H470" i="5"/>
  <c r="I470" i="5"/>
  <c r="J470" i="5"/>
  <c r="K470" i="5"/>
  <c r="L470" i="5"/>
  <c r="M470" i="5"/>
  <c r="N470" i="5"/>
  <c r="D469" i="5"/>
  <c r="D470" i="5"/>
  <c r="D468" i="5"/>
  <c r="D467" i="5"/>
  <c r="D462" i="5"/>
  <c r="E462" i="5"/>
  <c r="F462" i="5"/>
  <c r="G462" i="5"/>
  <c r="H462" i="5"/>
  <c r="I462" i="5"/>
  <c r="J462" i="5"/>
  <c r="K462" i="5"/>
  <c r="L462" i="5"/>
  <c r="M462" i="5"/>
  <c r="N462" i="5"/>
  <c r="D463" i="5"/>
  <c r="E463" i="5"/>
  <c r="F463" i="5"/>
  <c r="G463" i="5"/>
  <c r="H463" i="5"/>
  <c r="I463" i="5"/>
  <c r="J463" i="5"/>
  <c r="K463" i="5"/>
  <c r="L463" i="5"/>
  <c r="M463" i="5"/>
  <c r="N463" i="5"/>
  <c r="D464" i="5"/>
  <c r="E464" i="5"/>
  <c r="F464" i="5"/>
  <c r="G464" i="5"/>
  <c r="H464" i="5"/>
  <c r="I464" i="5"/>
  <c r="J464" i="5"/>
  <c r="K464" i="5"/>
  <c r="L464" i="5"/>
  <c r="M464" i="5"/>
  <c r="N464" i="5"/>
  <c r="D465" i="5"/>
  <c r="E465" i="5"/>
  <c r="F465" i="5"/>
  <c r="G465" i="5"/>
  <c r="H465" i="5"/>
  <c r="I465" i="5"/>
  <c r="J465" i="5"/>
  <c r="K465" i="5"/>
  <c r="L465" i="5"/>
  <c r="M465" i="5"/>
  <c r="N465" i="5"/>
  <c r="E461" i="5"/>
  <c r="F461" i="5"/>
  <c r="G461" i="5"/>
  <c r="H461" i="5"/>
  <c r="I461" i="5"/>
  <c r="J461" i="5"/>
  <c r="K461" i="5"/>
  <c r="L461" i="5"/>
  <c r="M461" i="5"/>
  <c r="N461" i="5"/>
  <c r="D461" i="5"/>
  <c r="L472" i="5" l="1"/>
  <c r="D478" i="5"/>
  <c r="D55" i="7" s="1"/>
  <c r="J502" i="5"/>
  <c r="J82" i="7" s="1"/>
  <c r="AS82" i="7" s="1"/>
  <c r="L520" i="5"/>
  <c r="L90" i="7" s="1"/>
  <c r="H530" i="5"/>
  <c r="I547" i="5"/>
  <c r="I105" i="7" s="1"/>
  <c r="D570" i="5"/>
  <c r="D124" i="7" s="1"/>
  <c r="AM124" i="7" s="1"/>
  <c r="F647" i="5"/>
  <c r="F172" i="7" s="1"/>
  <c r="AO172" i="7" s="1"/>
  <c r="M656" i="5"/>
  <c r="M177" i="7" s="1"/>
  <c r="AV177" i="7" s="1"/>
  <c r="H665" i="5"/>
  <c r="H200" i="7" s="1"/>
  <c r="AQ200" i="7" s="1"/>
  <c r="D691" i="5"/>
  <c r="D212" i="7" s="1"/>
  <c r="AM212" i="7" s="1"/>
  <c r="K700" i="5"/>
  <c r="K218" i="7" s="1"/>
  <c r="AT218" i="7" s="1"/>
  <c r="F709" i="5"/>
  <c r="F223" i="7" s="1"/>
  <c r="D723" i="5"/>
  <c r="D259" i="7" s="1"/>
  <c r="AM259" i="7" s="1"/>
  <c r="N765" i="5"/>
  <c r="N322" i="7" s="1"/>
  <c r="AW322" i="7" s="1"/>
  <c r="G772" i="5"/>
  <c r="G334" i="7" s="1"/>
  <c r="AP334" i="7" s="1"/>
  <c r="K765" i="5"/>
  <c r="K322" i="7" s="1"/>
  <c r="AT322" i="7" s="1"/>
  <c r="D510" i="5"/>
  <c r="D88" i="7" s="1"/>
  <c r="I591" i="5"/>
  <c r="I146" i="7" s="1"/>
  <c r="J731" i="5"/>
  <c r="J282" i="7" s="1"/>
  <c r="AS282" i="7" s="1"/>
  <c r="F741" i="5"/>
  <c r="F290" i="7" s="1"/>
  <c r="AO290" i="7" s="1"/>
  <c r="F787" i="5"/>
  <c r="F345" i="7" s="1"/>
  <c r="AO345" i="7" s="1"/>
  <c r="J520" i="5"/>
  <c r="J90" i="7" s="1"/>
  <c r="N570" i="5"/>
  <c r="N124" i="7" s="1"/>
  <c r="AW124" i="7" s="1"/>
  <c r="D647" i="5"/>
  <c r="D172" i="7" s="1"/>
  <c r="AM172" i="7" s="1"/>
  <c r="K656" i="5"/>
  <c r="K177" i="7" s="1"/>
  <c r="AT177" i="7" s="1"/>
  <c r="F665" i="5"/>
  <c r="F200" i="7" s="1"/>
  <c r="AO200" i="7" s="1"/>
  <c r="M674" i="5"/>
  <c r="M214" i="7" s="1"/>
  <c r="N691" i="5"/>
  <c r="N212" i="7" s="1"/>
  <c r="AW212" i="7" s="1"/>
  <c r="I700" i="5"/>
  <c r="I218" i="7" s="1"/>
  <c r="AR218" i="7" s="1"/>
  <c r="D709" i="5"/>
  <c r="D223" i="7" s="1"/>
  <c r="N723" i="5"/>
  <c r="N259" i="7" s="1"/>
  <c r="AW259" i="7" s="1"/>
  <c r="M765" i="5"/>
  <c r="M322" i="7" s="1"/>
  <c r="AV322" i="7" s="1"/>
  <c r="F772" i="5"/>
  <c r="F334" i="7" s="1"/>
  <c r="AO334" i="7" s="1"/>
  <c r="E787" i="5"/>
  <c r="E345" i="7" s="1"/>
  <c r="AN345" i="7" s="1"/>
  <c r="E570" i="5"/>
  <c r="E124" i="7" s="1"/>
  <c r="AN124" i="7" s="1"/>
  <c r="K578" i="5"/>
  <c r="K134" i="7" s="1"/>
  <c r="AT134" i="7" s="1"/>
  <c r="J591" i="5"/>
  <c r="J146" i="7" s="1"/>
  <c r="G647" i="5"/>
  <c r="G172" i="7" s="1"/>
  <c r="AP172" i="7" s="1"/>
  <c r="N656" i="5"/>
  <c r="N177" i="7" s="1"/>
  <c r="AW177" i="7" s="1"/>
  <c r="I665" i="5"/>
  <c r="I200" i="7" s="1"/>
  <c r="AR200" i="7" s="1"/>
  <c r="D674" i="5"/>
  <c r="D214" i="7" s="1"/>
  <c r="E691" i="5"/>
  <c r="E212" i="7" s="1"/>
  <c r="AN212" i="7" s="1"/>
  <c r="L700" i="5"/>
  <c r="L218" i="7" s="1"/>
  <c r="AU218" i="7" s="1"/>
  <c r="G709" i="5"/>
  <c r="G223" i="7" s="1"/>
  <c r="E723" i="5"/>
  <c r="E259" i="7" s="1"/>
  <c r="AN259" i="7" s="1"/>
  <c r="K731" i="5"/>
  <c r="K282" i="7" s="1"/>
  <c r="AT282" i="7" s="1"/>
  <c r="G741" i="5"/>
  <c r="G290" i="7" s="1"/>
  <c r="AP290" i="7" s="1"/>
  <c r="D752" i="5"/>
  <c r="D292" i="7" s="1"/>
  <c r="AM292" i="7" s="1"/>
  <c r="H772" i="5"/>
  <c r="H334" i="7" s="1"/>
  <c r="AQ334" i="7" s="1"/>
  <c r="G787" i="5"/>
  <c r="G345" i="7" s="1"/>
  <c r="AP345" i="7" s="1"/>
  <c r="L502" i="5"/>
  <c r="L82" i="7" s="1"/>
  <c r="AU82" i="7" s="1"/>
  <c r="N520" i="5"/>
  <c r="N90" i="7" s="1"/>
  <c r="J530" i="5"/>
  <c r="K547" i="5"/>
  <c r="K105" i="7" s="1"/>
  <c r="F556" i="5"/>
  <c r="F114" i="7" s="1"/>
  <c r="AO114" i="7" s="1"/>
  <c r="F570" i="5"/>
  <c r="F124" i="7" s="1"/>
  <c r="AO124" i="7" s="1"/>
  <c r="L578" i="5"/>
  <c r="L134" i="7" s="1"/>
  <c r="AU134" i="7" s="1"/>
  <c r="K591" i="5"/>
  <c r="K146" i="7" s="1"/>
  <c r="G617" i="5"/>
  <c r="G160" i="7" s="1"/>
  <c r="AP160" i="7" s="1"/>
  <c r="H633" i="5"/>
  <c r="H168" i="7" s="1"/>
  <c r="H647" i="5"/>
  <c r="H172" i="7" s="1"/>
  <c r="AQ172" i="7" s="1"/>
  <c r="J665" i="5"/>
  <c r="J200" i="7" s="1"/>
  <c r="AS200" i="7" s="1"/>
  <c r="E674" i="5"/>
  <c r="E214" i="7" s="1"/>
  <c r="F691" i="5"/>
  <c r="F212" i="7" s="1"/>
  <c r="AO212" i="7" s="1"/>
  <c r="M700" i="5"/>
  <c r="M218" i="7" s="1"/>
  <c r="AV218" i="7" s="1"/>
  <c r="H709" i="5"/>
  <c r="H223" i="7" s="1"/>
  <c r="F723" i="5"/>
  <c r="F259" i="7" s="1"/>
  <c r="AO259" i="7" s="1"/>
  <c r="L731" i="5"/>
  <c r="L282" i="7" s="1"/>
  <c r="AU282" i="7" s="1"/>
  <c r="H741" i="5"/>
  <c r="H290" i="7" s="1"/>
  <c r="AQ290" i="7" s="1"/>
  <c r="E752" i="5"/>
  <c r="E292" i="7" s="1"/>
  <c r="AN292" i="7" s="1"/>
  <c r="D765" i="5"/>
  <c r="D322" i="7" s="1"/>
  <c r="AM322" i="7" s="1"/>
  <c r="I772" i="5"/>
  <c r="I334" i="7" s="1"/>
  <c r="AR334" i="7" s="1"/>
  <c r="H787" i="5"/>
  <c r="H345" i="7" s="1"/>
  <c r="AQ345" i="7" s="1"/>
  <c r="F510" i="5"/>
  <c r="F88" i="7" s="1"/>
  <c r="N472" i="5"/>
  <c r="G472" i="5"/>
  <c r="K478" i="5"/>
  <c r="K55" i="7" s="1"/>
  <c r="M709" i="5"/>
  <c r="M223" i="7" s="1"/>
  <c r="I765" i="5"/>
  <c r="I322" i="7" s="1"/>
  <c r="AR322" i="7" s="1"/>
  <c r="H472" i="5"/>
  <c r="L478" i="5"/>
  <c r="L55" i="7" s="1"/>
  <c r="D530" i="5"/>
  <c r="L570" i="5"/>
  <c r="L124" i="7" s="1"/>
  <c r="AU124" i="7" s="1"/>
  <c r="N709" i="5"/>
  <c r="N223" i="7" s="1"/>
  <c r="L723" i="5"/>
  <c r="L259" i="7" s="1"/>
  <c r="AU259" i="7" s="1"/>
  <c r="J765" i="5"/>
  <c r="J322" i="7" s="1"/>
  <c r="AS322" i="7" s="1"/>
  <c r="F478" i="5"/>
  <c r="F55" i="7" s="1"/>
  <c r="I472" i="5"/>
  <c r="M478" i="5"/>
  <c r="M55" i="7" s="1"/>
  <c r="E530" i="5"/>
  <c r="F547" i="5"/>
  <c r="F105" i="7" s="1"/>
  <c r="M570" i="5"/>
  <c r="M124" i="7" s="1"/>
  <c r="AV124" i="7" s="1"/>
  <c r="J656" i="5"/>
  <c r="J177" i="7" s="1"/>
  <c r="AS177" i="7" s="1"/>
  <c r="E665" i="5"/>
  <c r="E200" i="7" s="1"/>
  <c r="AN200" i="7" s="1"/>
  <c r="L674" i="5"/>
  <c r="L214" i="7" s="1"/>
  <c r="M691" i="5"/>
  <c r="M212" i="7" s="1"/>
  <c r="AV212" i="7" s="1"/>
  <c r="H700" i="5"/>
  <c r="H218" i="7" s="1"/>
  <c r="AQ218" i="7" s="1"/>
  <c r="M723" i="5"/>
  <c r="M259" i="7" s="1"/>
  <c r="AV259" i="7" s="1"/>
  <c r="D772" i="5"/>
  <c r="D334" i="7" s="1"/>
  <c r="AM334" i="7" s="1"/>
  <c r="E772" i="5"/>
  <c r="E334" i="7" s="1"/>
  <c r="AN334" i="7" s="1"/>
  <c r="K472" i="5"/>
  <c r="K520" i="5"/>
  <c r="K90" i="7" s="1"/>
  <c r="G530" i="5"/>
  <c r="H547" i="5"/>
  <c r="H105" i="7" s="1"/>
  <c r="E647" i="5"/>
  <c r="E172" i="7" s="1"/>
  <c r="AN172" i="7" s="1"/>
  <c r="L656" i="5"/>
  <c r="L177" i="7" s="1"/>
  <c r="AU177" i="7" s="1"/>
  <c r="G665" i="5"/>
  <c r="G200" i="7" s="1"/>
  <c r="AP200" i="7" s="1"/>
  <c r="N674" i="5"/>
  <c r="N214" i="7" s="1"/>
  <c r="J700" i="5"/>
  <c r="J218" i="7" s="1"/>
  <c r="AS218" i="7" s="1"/>
  <c r="E709" i="5"/>
  <c r="E223" i="7" s="1"/>
  <c r="I731" i="5"/>
  <c r="I282" i="7" s="1"/>
  <c r="AR282" i="7" s="1"/>
  <c r="E741" i="5"/>
  <c r="E290" i="7" s="1"/>
  <c r="AN290" i="7" s="1"/>
  <c r="M472" i="5"/>
  <c r="E478" i="5"/>
  <c r="E55" i="7" s="1"/>
  <c r="K502" i="5"/>
  <c r="K82" i="7" s="1"/>
  <c r="AT82" i="7" s="1"/>
  <c r="E510" i="5"/>
  <c r="E88" i="7" s="1"/>
  <c r="M520" i="5"/>
  <c r="M90" i="7" s="1"/>
  <c r="I530" i="5"/>
  <c r="J547" i="5"/>
  <c r="J105" i="7" s="1"/>
  <c r="E556" i="5"/>
  <c r="E114" i="7" s="1"/>
  <c r="AN114" i="7" s="1"/>
  <c r="F617" i="5"/>
  <c r="F160" i="7" s="1"/>
  <c r="AO160" i="7" s="1"/>
  <c r="G633" i="5"/>
  <c r="G168" i="7" s="1"/>
  <c r="G478" i="5"/>
  <c r="G55" i="7" s="1"/>
  <c r="M502" i="5"/>
  <c r="M82" i="7" s="1"/>
  <c r="AV82" i="7" s="1"/>
  <c r="G510" i="5"/>
  <c r="G88" i="7" s="1"/>
  <c r="K530" i="5"/>
  <c r="L547" i="5"/>
  <c r="L105" i="7" s="1"/>
  <c r="G556" i="5"/>
  <c r="G114" i="7" s="1"/>
  <c r="AP114" i="7" s="1"/>
  <c r="G570" i="5"/>
  <c r="G124" i="7" s="1"/>
  <c r="AP124" i="7" s="1"/>
  <c r="M578" i="5"/>
  <c r="M134" i="7" s="1"/>
  <c r="AV134" i="7" s="1"/>
  <c r="L591" i="5"/>
  <c r="L146" i="7" s="1"/>
  <c r="H617" i="5"/>
  <c r="H160" i="7" s="1"/>
  <c r="AQ160" i="7" s="1"/>
  <c r="I633" i="5"/>
  <c r="I168" i="7" s="1"/>
  <c r="I647" i="5"/>
  <c r="I172" i="7" s="1"/>
  <c r="AR172" i="7" s="1"/>
  <c r="D656" i="5"/>
  <c r="D177" i="7" s="1"/>
  <c r="AM177" i="7" s="1"/>
  <c r="K665" i="5"/>
  <c r="K200" i="7" s="1"/>
  <c r="AT200" i="7" s="1"/>
  <c r="F674" i="5"/>
  <c r="F214" i="7" s="1"/>
  <c r="G691" i="5"/>
  <c r="G212" i="7" s="1"/>
  <c r="AP212" i="7" s="1"/>
  <c r="N700" i="5"/>
  <c r="N218" i="7" s="1"/>
  <c r="AW218" i="7" s="1"/>
  <c r="I709" i="5"/>
  <c r="I223" i="7" s="1"/>
  <c r="G723" i="5"/>
  <c r="G259" i="7" s="1"/>
  <c r="AP259" i="7" s="1"/>
  <c r="M731" i="5"/>
  <c r="M282" i="7" s="1"/>
  <c r="AV282" i="7" s="1"/>
  <c r="I741" i="5"/>
  <c r="I290" i="7" s="1"/>
  <c r="AR290" i="7" s="1"/>
  <c r="F752" i="5"/>
  <c r="F292" i="7" s="1"/>
  <c r="AO292" i="7" s="1"/>
  <c r="E765" i="5"/>
  <c r="E322" i="7" s="1"/>
  <c r="AN322" i="7" s="1"/>
  <c r="J772" i="5"/>
  <c r="J334" i="7" s="1"/>
  <c r="AS334" i="7" s="1"/>
  <c r="I787" i="5"/>
  <c r="I345" i="7" s="1"/>
  <c r="AR345" i="7" s="1"/>
  <c r="D472" i="5"/>
  <c r="H478" i="5"/>
  <c r="H55" i="7" s="1"/>
  <c r="N502" i="5"/>
  <c r="N82" i="7" s="1"/>
  <c r="AW82" i="7" s="1"/>
  <c r="H510" i="5"/>
  <c r="H88" i="7" s="1"/>
  <c r="D520" i="5"/>
  <c r="D90" i="7" s="1"/>
  <c r="L530" i="5"/>
  <c r="M547" i="5"/>
  <c r="M105" i="7" s="1"/>
  <c r="H556" i="5"/>
  <c r="H114" i="7" s="1"/>
  <c r="AQ114" i="7" s="1"/>
  <c r="H570" i="5"/>
  <c r="H124" i="7" s="1"/>
  <c r="AQ124" i="7" s="1"/>
  <c r="N578" i="5"/>
  <c r="N134" i="7" s="1"/>
  <c r="AW134" i="7" s="1"/>
  <c r="M591" i="5"/>
  <c r="M146" i="7" s="1"/>
  <c r="I617" i="5"/>
  <c r="I160" i="7" s="1"/>
  <c r="AR160" i="7" s="1"/>
  <c r="J633" i="5"/>
  <c r="J168" i="7" s="1"/>
  <c r="J647" i="5"/>
  <c r="J172" i="7" s="1"/>
  <c r="AS172" i="7" s="1"/>
  <c r="E656" i="5"/>
  <c r="E177" i="7" s="1"/>
  <c r="AN177" i="7" s="1"/>
  <c r="L665" i="5"/>
  <c r="L200" i="7" s="1"/>
  <c r="AU200" i="7" s="1"/>
  <c r="G674" i="5"/>
  <c r="G214" i="7" s="1"/>
  <c r="H691" i="5"/>
  <c r="H212" i="7" s="1"/>
  <c r="AQ212" i="7" s="1"/>
  <c r="J709" i="5"/>
  <c r="J223" i="7" s="1"/>
  <c r="H723" i="5"/>
  <c r="H259" i="7" s="1"/>
  <c r="AQ259" i="7" s="1"/>
  <c r="N731" i="5"/>
  <c r="N282" i="7" s="1"/>
  <c r="AW282" i="7" s="1"/>
  <c r="J741" i="5"/>
  <c r="J290" i="7" s="1"/>
  <c r="AS290" i="7" s="1"/>
  <c r="G752" i="5"/>
  <c r="G292" i="7" s="1"/>
  <c r="AP292" i="7" s="1"/>
  <c r="F765" i="5"/>
  <c r="F322" i="7" s="1"/>
  <c r="AO322" i="7" s="1"/>
  <c r="K772" i="5"/>
  <c r="K334" i="7" s="1"/>
  <c r="AT334" i="7" s="1"/>
  <c r="J787" i="5"/>
  <c r="J345" i="7" s="1"/>
  <c r="AS345" i="7" s="1"/>
  <c r="E472" i="5"/>
  <c r="I478" i="5"/>
  <c r="I55" i="7" s="1"/>
  <c r="I510" i="5"/>
  <c r="I88" i="7" s="1"/>
  <c r="E520" i="5"/>
  <c r="E90" i="7" s="1"/>
  <c r="M530" i="5"/>
  <c r="N547" i="5"/>
  <c r="N105" i="7" s="1"/>
  <c r="I556" i="5"/>
  <c r="I114" i="7" s="1"/>
  <c r="AR114" i="7" s="1"/>
  <c r="I570" i="5"/>
  <c r="I124" i="7" s="1"/>
  <c r="AR124" i="7" s="1"/>
  <c r="N591" i="5"/>
  <c r="N146" i="7" s="1"/>
  <c r="J617" i="5"/>
  <c r="J160" i="7" s="1"/>
  <c r="AS160" i="7" s="1"/>
  <c r="K633" i="5"/>
  <c r="K168" i="7" s="1"/>
  <c r="K647" i="5"/>
  <c r="K172" i="7" s="1"/>
  <c r="AT172" i="7" s="1"/>
  <c r="F656" i="5"/>
  <c r="F177" i="7" s="1"/>
  <c r="AO177" i="7" s="1"/>
  <c r="M665" i="5"/>
  <c r="M200" i="7" s="1"/>
  <c r="AV200" i="7" s="1"/>
  <c r="H674" i="5"/>
  <c r="H214" i="7" s="1"/>
  <c r="I691" i="5"/>
  <c r="I212" i="7" s="1"/>
  <c r="AR212" i="7" s="1"/>
  <c r="D700" i="5"/>
  <c r="D218" i="7" s="1"/>
  <c r="AM218" i="7" s="1"/>
  <c r="K709" i="5"/>
  <c r="K223" i="7" s="1"/>
  <c r="I723" i="5"/>
  <c r="I259" i="7" s="1"/>
  <c r="AR259" i="7" s="1"/>
  <c r="K741" i="5"/>
  <c r="K290" i="7" s="1"/>
  <c r="AT290" i="7" s="1"/>
  <c r="H752" i="5"/>
  <c r="H292" i="7" s="1"/>
  <c r="AQ292" i="7" s="1"/>
  <c r="G765" i="5"/>
  <c r="G322" i="7" s="1"/>
  <c r="AP322" i="7" s="1"/>
  <c r="L772" i="5"/>
  <c r="L334" i="7" s="1"/>
  <c r="AU334" i="7" s="1"/>
  <c r="K787" i="5"/>
  <c r="K345" i="7" s="1"/>
  <c r="AT345" i="7" s="1"/>
  <c r="F472" i="5"/>
  <c r="J478" i="5"/>
  <c r="J55" i="7" s="1"/>
  <c r="D502" i="5"/>
  <c r="D82" i="7" s="1"/>
  <c r="AM82" i="7" s="1"/>
  <c r="J510" i="5"/>
  <c r="J88" i="7" s="1"/>
  <c r="F520" i="5"/>
  <c r="F90" i="7" s="1"/>
  <c r="J556" i="5"/>
  <c r="J114" i="7" s="1"/>
  <c r="AS114" i="7" s="1"/>
  <c r="J570" i="5"/>
  <c r="J124" i="7" s="1"/>
  <c r="AS124" i="7" s="1"/>
  <c r="D578" i="5"/>
  <c r="D134" i="7" s="1"/>
  <c r="AM134" i="7" s="1"/>
  <c r="K617" i="5"/>
  <c r="K160" i="7" s="1"/>
  <c r="AT160" i="7" s="1"/>
  <c r="L633" i="5"/>
  <c r="L168" i="7" s="1"/>
  <c r="L647" i="5"/>
  <c r="L172" i="7" s="1"/>
  <c r="AU172" i="7" s="1"/>
  <c r="G656" i="5"/>
  <c r="G177" i="7" s="1"/>
  <c r="AP177" i="7" s="1"/>
  <c r="N665" i="5"/>
  <c r="N200" i="7" s="1"/>
  <c r="AW200" i="7" s="1"/>
  <c r="I674" i="5"/>
  <c r="I214" i="7" s="1"/>
  <c r="J691" i="5"/>
  <c r="J212" i="7" s="1"/>
  <c r="AS212" i="7" s="1"/>
  <c r="E700" i="5"/>
  <c r="E218" i="7" s="1"/>
  <c r="AN218" i="7" s="1"/>
  <c r="L709" i="5"/>
  <c r="L223" i="7" s="1"/>
  <c r="J723" i="5"/>
  <c r="J259" i="7" s="1"/>
  <c r="AS259" i="7" s="1"/>
  <c r="D731" i="5"/>
  <c r="D282" i="7" s="1"/>
  <c r="AM282" i="7" s="1"/>
  <c r="L741" i="5"/>
  <c r="L290" i="7" s="1"/>
  <c r="AU290" i="7" s="1"/>
  <c r="I752" i="5"/>
  <c r="I292" i="7" s="1"/>
  <c r="AR292" i="7" s="1"/>
  <c r="H765" i="5"/>
  <c r="H322" i="7" s="1"/>
  <c r="AQ322" i="7" s="1"/>
  <c r="M772" i="5"/>
  <c r="M334" i="7" s="1"/>
  <c r="AV334" i="7" s="1"/>
  <c r="L787" i="5"/>
  <c r="L345" i="7" s="1"/>
  <c r="AU345" i="7" s="1"/>
  <c r="E502" i="5"/>
  <c r="E82" i="7" s="1"/>
  <c r="AN82" i="7" s="1"/>
  <c r="K510" i="5"/>
  <c r="K88" i="7" s="1"/>
  <c r="G520" i="5"/>
  <c r="G90" i="7" s="1"/>
  <c r="D547" i="5"/>
  <c r="D105" i="7" s="1"/>
  <c r="K556" i="5"/>
  <c r="K114" i="7" s="1"/>
  <c r="AT114" i="7" s="1"/>
  <c r="K570" i="5"/>
  <c r="K124" i="7" s="1"/>
  <c r="AT124" i="7" s="1"/>
  <c r="E578" i="5"/>
  <c r="E134" i="7" s="1"/>
  <c r="AN134" i="7" s="1"/>
  <c r="D591" i="5"/>
  <c r="D146" i="7" s="1"/>
  <c r="L617" i="5"/>
  <c r="L160" i="7" s="1"/>
  <c r="AU160" i="7" s="1"/>
  <c r="M633" i="5"/>
  <c r="M168" i="7" s="1"/>
  <c r="M647" i="5"/>
  <c r="M172" i="7" s="1"/>
  <c r="AV172" i="7" s="1"/>
  <c r="H656" i="5"/>
  <c r="H177" i="7" s="1"/>
  <c r="AQ177" i="7" s="1"/>
  <c r="J674" i="5"/>
  <c r="J214" i="7" s="1"/>
  <c r="K691" i="5"/>
  <c r="K212" i="7" s="1"/>
  <c r="AT212" i="7" s="1"/>
  <c r="F700" i="5"/>
  <c r="F218" i="7" s="1"/>
  <c r="AO218" i="7" s="1"/>
  <c r="K723" i="5"/>
  <c r="K259" i="7" s="1"/>
  <c r="AT259" i="7" s="1"/>
  <c r="E731" i="5"/>
  <c r="E282" i="7" s="1"/>
  <c r="AN282" i="7" s="1"/>
  <c r="M741" i="5"/>
  <c r="M290" i="7" s="1"/>
  <c r="AV290" i="7" s="1"/>
  <c r="J752" i="5"/>
  <c r="J292" i="7" s="1"/>
  <c r="AS292" i="7" s="1"/>
  <c r="N772" i="5"/>
  <c r="N334" i="7" s="1"/>
  <c r="AW334" i="7" s="1"/>
  <c r="M787" i="5"/>
  <c r="M345" i="7" s="1"/>
  <c r="AV345" i="7" s="1"/>
  <c r="F502" i="5"/>
  <c r="F82" i="7" s="1"/>
  <c r="AO82" i="7" s="1"/>
  <c r="L510" i="5"/>
  <c r="L88" i="7" s="1"/>
  <c r="H520" i="5"/>
  <c r="H90" i="7" s="1"/>
  <c r="E547" i="5"/>
  <c r="E105" i="7" s="1"/>
  <c r="L556" i="5"/>
  <c r="L114" i="7" s="1"/>
  <c r="AU114" i="7" s="1"/>
  <c r="F578" i="5"/>
  <c r="F134" i="7" s="1"/>
  <c r="AO134" i="7" s="1"/>
  <c r="E591" i="5"/>
  <c r="E146" i="7" s="1"/>
  <c r="M617" i="5"/>
  <c r="M160" i="7" s="1"/>
  <c r="AV160" i="7" s="1"/>
  <c r="N633" i="5"/>
  <c r="N168" i="7" s="1"/>
  <c r="N647" i="5"/>
  <c r="N172" i="7" s="1"/>
  <c r="AW172" i="7" s="1"/>
  <c r="I656" i="5"/>
  <c r="I177" i="7" s="1"/>
  <c r="AR177" i="7" s="1"/>
  <c r="D665" i="5"/>
  <c r="D200" i="7" s="1"/>
  <c r="AM200" i="7" s="1"/>
  <c r="K674" i="5"/>
  <c r="K214" i="7" s="1"/>
  <c r="L691" i="5"/>
  <c r="L212" i="7" s="1"/>
  <c r="AU212" i="7" s="1"/>
  <c r="G700" i="5"/>
  <c r="G218" i="7" s="1"/>
  <c r="AP218" i="7" s="1"/>
  <c r="F731" i="5"/>
  <c r="F282" i="7" s="1"/>
  <c r="AO282" i="7" s="1"/>
  <c r="N741" i="5"/>
  <c r="N290" i="7" s="1"/>
  <c r="AW290" i="7" s="1"/>
  <c r="K752" i="5"/>
  <c r="K292" i="7" s="1"/>
  <c r="AT292" i="7" s="1"/>
  <c r="N787" i="5"/>
  <c r="N345" i="7" s="1"/>
  <c r="AW345" i="7" s="1"/>
  <c r="G502" i="5"/>
  <c r="G82" i="7" s="1"/>
  <c r="AP82" i="7" s="1"/>
  <c r="M510" i="5"/>
  <c r="M88" i="7" s="1"/>
  <c r="I520" i="5"/>
  <c r="I90" i="7" s="1"/>
  <c r="M556" i="5"/>
  <c r="M114" i="7" s="1"/>
  <c r="AV114" i="7" s="1"/>
  <c r="G578" i="5"/>
  <c r="G134" i="7" s="1"/>
  <c r="AP134" i="7" s="1"/>
  <c r="F591" i="5"/>
  <c r="F146" i="7" s="1"/>
  <c r="N617" i="5"/>
  <c r="N160" i="7" s="1"/>
  <c r="AW160" i="7" s="1"/>
  <c r="G731" i="5"/>
  <c r="G282" i="7" s="1"/>
  <c r="AP282" i="7" s="1"/>
  <c r="L752" i="5"/>
  <c r="L292" i="7" s="1"/>
  <c r="AU292" i="7" s="1"/>
  <c r="J472" i="5"/>
  <c r="N478" i="5"/>
  <c r="N55" i="7" s="1"/>
  <c r="H502" i="5"/>
  <c r="H82" i="7" s="1"/>
  <c r="AQ82" i="7" s="1"/>
  <c r="N510" i="5"/>
  <c r="N88" i="7" s="1"/>
  <c r="F530" i="5"/>
  <c r="G547" i="5"/>
  <c r="G105" i="7" s="1"/>
  <c r="N556" i="5"/>
  <c r="N114" i="7" s="1"/>
  <c r="AW114" i="7" s="1"/>
  <c r="H578" i="5"/>
  <c r="H134" i="7" s="1"/>
  <c r="AQ134" i="7" s="1"/>
  <c r="G591" i="5"/>
  <c r="G146" i="7" s="1"/>
  <c r="D633" i="5"/>
  <c r="D168" i="7" s="1"/>
  <c r="H731" i="5"/>
  <c r="H282" i="7" s="1"/>
  <c r="AQ282" i="7" s="1"/>
  <c r="D741" i="5"/>
  <c r="D290" i="7" s="1"/>
  <c r="AM290" i="7" s="1"/>
  <c r="M752" i="5"/>
  <c r="M292" i="7" s="1"/>
  <c r="AV292" i="7" s="1"/>
  <c r="L765" i="5"/>
  <c r="L322" i="7" s="1"/>
  <c r="AU322" i="7" s="1"/>
  <c r="D787" i="5"/>
  <c r="D345" i="7" s="1"/>
  <c r="AM345" i="7" s="1"/>
  <c r="I502" i="5"/>
  <c r="I82" i="7" s="1"/>
  <c r="AR82" i="7" s="1"/>
  <c r="I578" i="5"/>
  <c r="I134" i="7" s="1"/>
  <c r="AR134" i="7" s="1"/>
  <c r="H591" i="5"/>
  <c r="H146" i="7" s="1"/>
  <c r="D617" i="5"/>
  <c r="D160" i="7" s="1"/>
  <c r="AM160" i="7" s="1"/>
  <c r="E633" i="5"/>
  <c r="E168" i="7" s="1"/>
  <c r="N752" i="5"/>
  <c r="N292" i="7" s="1"/>
  <c r="AW292" i="7" s="1"/>
  <c r="D556" i="5"/>
  <c r="D114" i="7" s="1"/>
  <c r="AM114" i="7" s="1"/>
  <c r="J578" i="5"/>
  <c r="J134" i="7" s="1"/>
  <c r="AS134" i="7" s="1"/>
  <c r="E617" i="5"/>
  <c r="E160" i="7" s="1"/>
  <c r="AN160" i="7" s="1"/>
  <c r="F633" i="5"/>
  <c r="F168" i="7" s="1"/>
  <c r="AO378" i="7" l="1"/>
  <c r="AM376" i="7"/>
  <c r="AM386" i="7"/>
  <c r="AV378" i="7"/>
  <c r="AR378" i="7"/>
  <c r="J8" i="4"/>
  <c r="AM55" i="7"/>
  <c r="AM388" i="7"/>
  <c r="AP105" i="7" l="1"/>
  <c r="AP395" i="7"/>
  <c r="AT168" i="7"/>
  <c r="AT383" i="7"/>
  <c r="AU105" i="7"/>
  <c r="AU395" i="7"/>
  <c r="AP384" i="7"/>
  <c r="AP379" i="7"/>
  <c r="AT378" i="7"/>
  <c r="AV379" i="7"/>
  <c r="AV384" i="7"/>
  <c r="AM374" i="7"/>
  <c r="J15" i="4" s="1"/>
  <c r="AM378" i="7"/>
  <c r="AO379" i="7"/>
  <c r="AO384" i="7"/>
  <c r="AS379" i="7"/>
  <c r="AS384" i="7"/>
  <c r="AN168" i="7"/>
  <c r="AN383" i="7"/>
  <c r="AM168" i="7"/>
  <c r="AM383" i="7"/>
  <c r="AM379" i="7"/>
  <c r="AM384" i="7"/>
  <c r="AS105" i="7"/>
  <c r="AS395" i="7"/>
  <c r="AP168" i="7"/>
  <c r="AP383" i="7"/>
  <c r="AS168" i="7"/>
  <c r="AS383" i="7"/>
  <c r="AP378" i="7"/>
  <c r="AQ378" i="7"/>
  <c r="AN105" i="7"/>
  <c r="AN395" i="7"/>
  <c r="AO168" i="7"/>
  <c r="AO383" i="7"/>
  <c r="AT384" i="7"/>
  <c r="AT379" i="7"/>
  <c r="AV105" i="7"/>
  <c r="AV395" i="7"/>
  <c r="AN378" i="7"/>
  <c r="AQ105" i="7"/>
  <c r="AQ395" i="7"/>
  <c r="AU384" i="7"/>
  <c r="AU379" i="7"/>
  <c r="AQ168" i="7"/>
  <c r="AQ383" i="7"/>
  <c r="AN379" i="7"/>
  <c r="AN384" i="7"/>
  <c r="AR384" i="7"/>
  <c r="AR379" i="7"/>
  <c r="AR168" i="7"/>
  <c r="AR383" i="7"/>
  <c r="AS378" i="7"/>
  <c r="AQ384" i="7"/>
  <c r="AQ379" i="7"/>
  <c r="AU168" i="7"/>
  <c r="AU383" i="7"/>
  <c r="AV168" i="7"/>
  <c r="AV383" i="7"/>
  <c r="AT105" i="7"/>
  <c r="AT395" i="7"/>
  <c r="AO105" i="7"/>
  <c r="AO395" i="7"/>
  <c r="AM105" i="7"/>
  <c r="AM395" i="7"/>
  <c r="AU378" i="7"/>
  <c r="AR105" i="7"/>
  <c r="AR395" i="7"/>
  <c r="AW105" i="7"/>
  <c r="AU385" i="7"/>
  <c r="AU375" i="7"/>
  <c r="AV223" i="7"/>
  <c r="AV390" i="7"/>
  <c r="AP223" i="7"/>
  <c r="AP390" i="7"/>
  <c r="AO223" i="7"/>
  <c r="AO390" i="7"/>
  <c r="AW168" i="7"/>
  <c r="AW383" i="7"/>
  <c r="AP90" i="7"/>
  <c r="AP389" i="7"/>
  <c r="AQ90" i="7"/>
  <c r="AQ389" i="7"/>
  <c r="AS376" i="7"/>
  <c r="AV376" i="7"/>
  <c r="AV386" i="7"/>
  <c r="AP386" i="7"/>
  <c r="AP376" i="7"/>
  <c r="AN386" i="7"/>
  <c r="AN376" i="7"/>
  <c r="AT385" i="7"/>
  <c r="AO385" i="7"/>
  <c r="AO375" i="7"/>
  <c r="AT375" i="7"/>
  <c r="AW375" i="7"/>
  <c r="AW385" i="7"/>
  <c r="AP375" i="7"/>
  <c r="AP385" i="7"/>
  <c r="AU214" i="7"/>
  <c r="AU396" i="7"/>
  <c r="AT90" i="7"/>
  <c r="AT389" i="7"/>
  <c r="AR223" i="7"/>
  <c r="AR390" i="7"/>
  <c r="AS386" i="7"/>
  <c r="AS90" i="7"/>
  <c r="AS389" i="7"/>
  <c r="AQ214" i="7"/>
  <c r="AQ396" i="7"/>
  <c r="AW223" i="7"/>
  <c r="AW390" i="7"/>
  <c r="AV90" i="7"/>
  <c r="AV389" i="7"/>
  <c r="AR386" i="7"/>
  <c r="AR376" i="7"/>
  <c r="AT386" i="7"/>
  <c r="AT376" i="7"/>
  <c r="AU376" i="7"/>
  <c r="AU386" i="7"/>
  <c r="AM385" i="7"/>
  <c r="AM375" i="7"/>
  <c r="AW379" i="7"/>
  <c r="AW384" i="7"/>
  <c r="AU90" i="7"/>
  <c r="AU389" i="7"/>
  <c r="AV214" i="7"/>
  <c r="AV396" i="7"/>
  <c r="AT214" i="7"/>
  <c r="AT396" i="7"/>
  <c r="AS223" i="7"/>
  <c r="AS390" i="7"/>
  <c r="AO214" i="7"/>
  <c r="AO396" i="7"/>
  <c r="AM214" i="7"/>
  <c r="AM396" i="7"/>
  <c r="AT223" i="7"/>
  <c r="AT390" i="7"/>
  <c r="AO376" i="7"/>
  <c r="AO386" i="7"/>
  <c r="AQ386" i="7"/>
  <c r="AQ376" i="7"/>
  <c r="AS385" i="7"/>
  <c r="AS375" i="7"/>
  <c r="AR90" i="7"/>
  <c r="AR389" i="7"/>
  <c r="AW214" i="7"/>
  <c r="AW396" i="7"/>
  <c r="AM223" i="7"/>
  <c r="AM390" i="7"/>
  <c r="AM90" i="7"/>
  <c r="AM389" i="7"/>
  <c r="AR214" i="7"/>
  <c r="AR396" i="7"/>
  <c r="AW386" i="7"/>
  <c r="AW376" i="7"/>
  <c r="AN223" i="7"/>
  <c r="AN390" i="7"/>
  <c r="AQ223" i="7"/>
  <c r="AQ390" i="7"/>
  <c r="AN214" i="7"/>
  <c r="AN396" i="7"/>
  <c r="AN90" i="7"/>
  <c r="AN389" i="7"/>
  <c r="AW90" i="7"/>
  <c r="AW378" i="7"/>
  <c r="AW389" i="7"/>
  <c r="AS214" i="7"/>
  <c r="AS396" i="7"/>
  <c r="AN385" i="7"/>
  <c r="AN375" i="7"/>
  <c r="AV385" i="7"/>
  <c r="AV375" i="7"/>
  <c r="AQ385" i="7"/>
  <c r="AQ375" i="7"/>
  <c r="AR385" i="7"/>
  <c r="AR375" i="7"/>
  <c r="AW395" i="7"/>
  <c r="AP214" i="7"/>
  <c r="AP396" i="7"/>
  <c r="AO90" i="7"/>
  <c r="AO389" i="7"/>
  <c r="AU223" i="7"/>
  <c r="AU390" i="7"/>
  <c r="AM377" i="7"/>
  <c r="Q9" i="4"/>
  <c r="L9" i="4"/>
  <c r="AO88" i="7"/>
  <c r="AO394" i="7"/>
  <c r="AO373" i="7"/>
  <c r="AT146" i="7"/>
  <c r="AT382" i="7"/>
  <c r="AT372" i="7"/>
  <c r="Q16" i="4" s="1"/>
  <c r="AO146" i="7"/>
  <c r="AO382" i="7"/>
  <c r="AO372" i="7"/>
  <c r="L16" i="4" s="1"/>
  <c r="AQ88" i="7"/>
  <c r="AQ394" i="7"/>
  <c r="AQ373" i="7"/>
  <c r="AR88" i="7"/>
  <c r="AR394" i="7"/>
  <c r="AR373" i="7"/>
  <c r="J9" i="4"/>
  <c r="AP88" i="7"/>
  <c r="AP373" i="7"/>
  <c r="AP394" i="7"/>
  <c r="AS88" i="7"/>
  <c r="AS394" i="7"/>
  <c r="AS373" i="7"/>
  <c r="AM146" i="7"/>
  <c r="AM382" i="7"/>
  <c r="AM372" i="7"/>
  <c r="J16" i="4" s="1"/>
  <c r="P9" i="4"/>
  <c r="AT88" i="7"/>
  <c r="AT373" i="7"/>
  <c r="AT394" i="7"/>
  <c r="AW88" i="7"/>
  <c r="AW373" i="7"/>
  <c r="AW394" i="7"/>
  <c r="K9" i="4"/>
  <c r="S9" i="4"/>
  <c r="AS146" i="7"/>
  <c r="AS382" i="7"/>
  <c r="AS372" i="7"/>
  <c r="P16" i="4" s="1"/>
  <c r="N9" i="4"/>
  <c r="O9" i="4"/>
  <c r="AN146" i="7"/>
  <c r="AN372" i="7"/>
  <c r="K16" i="4" s="1"/>
  <c r="AN382" i="7"/>
  <c r="AV146" i="7"/>
  <c r="AV382" i="7"/>
  <c r="AV372" i="7"/>
  <c r="S16" i="4" s="1"/>
  <c r="AQ146" i="7"/>
  <c r="AQ382" i="7"/>
  <c r="AQ372" i="7"/>
  <c r="N16" i="4" s="1"/>
  <c r="AR146" i="7"/>
  <c r="AR382" i="7"/>
  <c r="AR372" i="7"/>
  <c r="O16" i="4" s="1"/>
  <c r="AV88" i="7"/>
  <c r="AV394" i="7"/>
  <c r="AV373" i="7"/>
  <c r="AU88" i="7"/>
  <c r="AU373" i="7"/>
  <c r="AU394" i="7"/>
  <c r="T9" i="4"/>
  <c r="M9" i="4"/>
  <c r="R9" i="4"/>
  <c r="AU146" i="7"/>
  <c r="AU382" i="7"/>
  <c r="AU372" i="7"/>
  <c r="R16" i="4" s="1"/>
  <c r="AW146" i="7"/>
  <c r="AW382" i="7"/>
  <c r="AW372" i="7"/>
  <c r="T16" i="4" s="1"/>
  <c r="AM88" i="7"/>
  <c r="AM373" i="7"/>
  <c r="AM394" i="7"/>
  <c r="AN88" i="7"/>
  <c r="AN394" i="7"/>
  <c r="AN373" i="7"/>
  <c r="AP146" i="7"/>
  <c r="AP372" i="7"/>
  <c r="M16" i="4" s="1"/>
  <c r="AP382" i="7"/>
  <c r="L8" i="4"/>
  <c r="O8" i="4"/>
  <c r="N8" i="4"/>
  <c r="T8" i="4"/>
  <c r="AR55" i="7"/>
  <c r="AR374" i="7"/>
  <c r="O15" i="4" s="1"/>
  <c r="AR388" i="7"/>
  <c r="AR377" i="7"/>
  <c r="AW55" i="7"/>
  <c r="AW374" i="7"/>
  <c r="AW388" i="7"/>
  <c r="AW377" i="7"/>
  <c r="AO55" i="7"/>
  <c r="AO377" i="7"/>
  <c r="AO388" i="7"/>
  <c r="AO374" i="7"/>
  <c r="L15" i="4" s="1"/>
  <c r="AQ55" i="7"/>
  <c r="AQ377" i="7"/>
  <c r="AQ374" i="7"/>
  <c r="N15" i="4" s="1"/>
  <c r="AQ388" i="7"/>
  <c r="Q8" i="4"/>
  <c r="P8" i="4"/>
  <c r="R8" i="4"/>
  <c r="AS55" i="7"/>
  <c r="AS374" i="7"/>
  <c r="P15" i="4" s="1"/>
  <c r="AS377" i="7"/>
  <c r="AS388" i="7"/>
  <c r="AT55" i="7"/>
  <c r="AT374" i="7"/>
  <c r="AT388" i="7"/>
  <c r="AT377" i="7"/>
  <c r="AU55" i="7"/>
  <c r="AU374" i="7"/>
  <c r="R15" i="4" s="1"/>
  <c r="AU388" i="7"/>
  <c r="AU377" i="7"/>
  <c r="M8" i="4"/>
  <c r="K8" i="4"/>
  <c r="S8" i="4"/>
  <c r="AV55" i="7"/>
  <c r="AV374" i="7"/>
  <c r="AV388" i="7"/>
  <c r="AV377" i="7"/>
  <c r="AP55" i="7"/>
  <c r="AP377" i="7"/>
  <c r="AP374" i="7"/>
  <c r="AP388" i="7"/>
  <c r="AN55" i="7"/>
  <c r="AN374" i="7"/>
  <c r="K15" i="4" s="1"/>
  <c r="AN388" i="7"/>
  <c r="AN377" i="7"/>
  <c r="T15" i="4" l="1"/>
  <c r="Q15" i="4"/>
  <c r="S15" i="4"/>
  <c r="M15" i="4"/>
</calcChain>
</file>

<file path=xl/sharedStrings.xml><?xml version="1.0" encoding="utf-8"?>
<sst xmlns="http://schemas.openxmlformats.org/spreadsheetml/2006/main" count="6470" uniqueCount="989">
  <si>
    <t>Bath and North East Somerset</t>
  </si>
  <si>
    <t>Unitary Authority</t>
  </si>
  <si>
    <t>LAD16NM</t>
  </si>
  <si>
    <t>CTY16NM</t>
  </si>
  <si>
    <t>Bedford</t>
  </si>
  <si>
    <t>North Tyneside</t>
  </si>
  <si>
    <t>Tyne and Wear</t>
  </si>
  <si>
    <t>Blackburn with Darwen</t>
  </si>
  <si>
    <t>South Tyneside</t>
  </si>
  <si>
    <t>Blackpool</t>
  </si>
  <si>
    <t>Sunderland</t>
  </si>
  <si>
    <t>Bournemouth, Christchurch and Poole</t>
  </si>
  <si>
    <t>Birmingham</t>
  </si>
  <si>
    <t>West Midlands</t>
  </si>
  <si>
    <t>Bournemouth</t>
  </si>
  <si>
    <t>Coventry</t>
  </si>
  <si>
    <t>Bracknell Forest</t>
  </si>
  <si>
    <t>Dudley</t>
  </si>
  <si>
    <t>Brighton and Hove</t>
  </si>
  <si>
    <t>Sandwell</t>
  </si>
  <si>
    <t>Bristol</t>
  </si>
  <si>
    <t>Solihull</t>
  </si>
  <si>
    <t>Central Bedfordshire</t>
  </si>
  <si>
    <t>Walsall</t>
  </si>
  <si>
    <t>Cheshire East</t>
  </si>
  <si>
    <t>Wolverhampton</t>
  </si>
  <si>
    <t>Cheshire West and Chester</t>
  </si>
  <si>
    <t>Bradford</t>
  </si>
  <si>
    <t>West Yorkshire</t>
  </si>
  <si>
    <t>Cornwall</t>
  </si>
  <si>
    <t>Burnley</t>
  </si>
  <si>
    <t>Lancashire</t>
  </si>
  <si>
    <t>Dorset Council</t>
  </si>
  <si>
    <t>Calderdale</t>
  </si>
  <si>
    <t>Durham</t>
  </si>
  <si>
    <t>Lewes</t>
  </si>
  <si>
    <t>East Sussex</t>
  </si>
  <si>
    <t>Darlington</t>
  </si>
  <si>
    <t>Cherwell</t>
  </si>
  <si>
    <t>Oxfordshire</t>
  </si>
  <si>
    <t>Derby</t>
  </si>
  <si>
    <t>City of London</t>
  </si>
  <si>
    <t>Inner London</t>
  </si>
  <si>
    <t>East Riding of Yorkshire</t>
  </si>
  <si>
    <t>Kirklees</t>
  </si>
  <si>
    <t>Halton</t>
  </si>
  <si>
    <t>Oxford</t>
  </si>
  <si>
    <t>Hartlepool</t>
  </si>
  <si>
    <t>Chorley</t>
  </si>
  <si>
    <t>Herefordshire</t>
  </si>
  <si>
    <t>Rother</t>
  </si>
  <si>
    <t>Isle of Wight</t>
  </si>
  <si>
    <t>Fylde</t>
  </si>
  <si>
    <t>Isles of Scilly</t>
  </si>
  <si>
    <t>Wealden</t>
  </si>
  <si>
    <t>Kingston upon Hull</t>
  </si>
  <si>
    <t>Leeds</t>
  </si>
  <si>
    <t>Leicester</t>
  </si>
  <si>
    <t>South Oxfordshire</t>
  </si>
  <si>
    <t>Luton</t>
  </si>
  <si>
    <t>Barking and Dagenham</t>
  </si>
  <si>
    <t>Outer London</t>
  </si>
  <si>
    <t>Medway</t>
  </si>
  <si>
    <t>Wakefield</t>
  </si>
  <si>
    <t>Middlesbrough</t>
  </si>
  <si>
    <t>Basildon</t>
  </si>
  <si>
    <t>Essex</t>
  </si>
  <si>
    <t>Milton Keynes</t>
  </si>
  <si>
    <t>Hyndburn</t>
  </si>
  <si>
    <t>North East Lincolnshire</t>
  </si>
  <si>
    <t>Barnet</t>
  </si>
  <si>
    <t>North Lincolnshire</t>
  </si>
  <si>
    <t>Vale of White Horse</t>
  </si>
  <si>
    <t>North Somerset</t>
  </si>
  <si>
    <t>Braintree</t>
  </si>
  <si>
    <t>Northumberland</t>
  </si>
  <si>
    <t>Aylesbury Vale</t>
  </si>
  <si>
    <t>Buckinghamshire</t>
  </si>
  <si>
    <t>Nottingham</t>
  </si>
  <si>
    <t>Lancaster</t>
  </si>
  <si>
    <t>Peterborough</t>
  </si>
  <si>
    <t>Bexley</t>
  </si>
  <si>
    <t>Plymouth</t>
  </si>
  <si>
    <t>Brentwood</t>
  </si>
  <si>
    <t>Poole</t>
  </si>
  <si>
    <t>West Oxfordshire</t>
  </si>
  <si>
    <t>Portsmouth</t>
  </si>
  <si>
    <t>Pendle</t>
  </si>
  <si>
    <t>Reading</t>
  </si>
  <si>
    <t>Brent</t>
  </si>
  <si>
    <t>Redcar and Cleveland</t>
  </si>
  <si>
    <t>Chiltern</t>
  </si>
  <si>
    <t>Rutland</t>
  </si>
  <si>
    <t>Mendip</t>
  </si>
  <si>
    <t>Somerset</t>
  </si>
  <si>
    <t>Shropshire</t>
  </si>
  <si>
    <t>Castle Point</t>
  </si>
  <si>
    <t>Slough</t>
  </si>
  <si>
    <t>South Bucks</t>
  </si>
  <si>
    <t>South Gloucestershire</t>
  </si>
  <si>
    <t>Bromley</t>
  </si>
  <si>
    <t>Southampton</t>
  </si>
  <si>
    <t>Preston</t>
  </si>
  <si>
    <t>Southend on Sea</t>
  </si>
  <si>
    <t>Chelmsford</t>
  </si>
  <si>
    <t>Stockton-on-Tees</t>
  </si>
  <si>
    <t>Sedgemoor</t>
  </si>
  <si>
    <t>Stoke-on-Trent</t>
  </si>
  <si>
    <t>Ribble Valley</t>
  </si>
  <si>
    <t>Swindon</t>
  </si>
  <si>
    <t>Camden</t>
  </si>
  <si>
    <t>Telford and Wrekin</t>
  </si>
  <si>
    <t>Wycombe</t>
  </si>
  <si>
    <t>Thurrock</t>
  </si>
  <si>
    <t>Colchester</t>
  </si>
  <si>
    <t>Torbay</t>
  </si>
  <si>
    <t>South Somerset</t>
  </si>
  <si>
    <t>Warrington</t>
  </si>
  <si>
    <t>Cambridge</t>
  </si>
  <si>
    <t>Cambridgeshire</t>
  </si>
  <si>
    <t>West Berkshire</t>
  </si>
  <si>
    <t>Croydon</t>
  </si>
  <si>
    <t>Wiltshire</t>
  </si>
  <si>
    <t>Rossendale</t>
  </si>
  <si>
    <t>Windsor and Maidenhead</t>
  </si>
  <si>
    <t>Taunton Deane</t>
  </si>
  <si>
    <t>Wokingham</t>
  </si>
  <si>
    <t>Epping Forest</t>
  </si>
  <si>
    <t>York</t>
  </si>
  <si>
    <t>South Ribble</t>
  </si>
  <si>
    <t>Ealing</t>
  </si>
  <si>
    <t>East Cambridgeshire</t>
  </si>
  <si>
    <t>Harlow</t>
  </si>
  <si>
    <t>London Borough</t>
  </si>
  <si>
    <t>West Somerset</t>
  </si>
  <si>
    <t>Fenland</t>
  </si>
  <si>
    <t>Enfield</t>
  </si>
  <si>
    <t>West Lancashire</t>
  </si>
  <si>
    <t>Maldon</t>
  </si>
  <si>
    <t>Cannock Chase</t>
  </si>
  <si>
    <t>Staffordshire</t>
  </si>
  <si>
    <t>Wyre</t>
  </si>
  <si>
    <t>Greenwich</t>
  </si>
  <si>
    <t>Huntingdonshire</t>
  </si>
  <si>
    <t>Rochford</t>
  </si>
  <si>
    <t>East Staffordshire</t>
  </si>
  <si>
    <t>Hackney</t>
  </si>
  <si>
    <t>South Cambridgeshire</t>
  </si>
  <si>
    <t>Hammersmith and Fulham</t>
  </si>
  <si>
    <t>Haringey</t>
  </si>
  <si>
    <t>Blaby</t>
  </si>
  <si>
    <t>Leicestershire</t>
  </si>
  <si>
    <t>Harrow</t>
  </si>
  <si>
    <t>Lichfield</t>
  </si>
  <si>
    <t>Havering</t>
  </si>
  <si>
    <t>Tendring</t>
  </si>
  <si>
    <t>Hillingdon</t>
  </si>
  <si>
    <t>Allerdale</t>
  </si>
  <si>
    <t>Cumbria</t>
  </si>
  <si>
    <t>Hounslow</t>
  </si>
  <si>
    <t>Islington</t>
  </si>
  <si>
    <t>Charnwood</t>
  </si>
  <si>
    <t>Kensington and Chelsea</t>
  </si>
  <si>
    <t>Uttlesford</t>
  </si>
  <si>
    <t>Kingston upon Thames</t>
  </si>
  <si>
    <t>Newcastle-under-Lyme</t>
  </si>
  <si>
    <t>Lambeth</t>
  </si>
  <si>
    <t>Harborough</t>
  </si>
  <si>
    <t>Lewisham</t>
  </si>
  <si>
    <t>Merton</t>
  </si>
  <si>
    <t>Barrow-in-Furness</t>
  </si>
  <si>
    <t>Newham</t>
  </si>
  <si>
    <t>Cheltenham</t>
  </si>
  <si>
    <t>Gloucestershire</t>
  </si>
  <si>
    <t>Redbridge</t>
  </si>
  <si>
    <t>South Staffordshire</t>
  </si>
  <si>
    <t>Richmond upon Thames</t>
  </si>
  <si>
    <t>Southwark</t>
  </si>
  <si>
    <t>Hinckley and Bosworth</t>
  </si>
  <si>
    <t>Sutton</t>
  </si>
  <si>
    <t>Carlisle</t>
  </si>
  <si>
    <t>Tower Hamlets</t>
  </si>
  <si>
    <t>Stafford</t>
  </si>
  <si>
    <t>Waltham Forest</t>
  </si>
  <si>
    <t>Cotswold</t>
  </si>
  <si>
    <t>Wandsworth</t>
  </si>
  <si>
    <t>Melton</t>
  </si>
  <si>
    <t>Westminster</t>
  </si>
  <si>
    <t>Copeland</t>
  </si>
  <si>
    <t>Forest of Dean</t>
  </si>
  <si>
    <t>Staffordshire Moorlands</t>
  </si>
  <si>
    <t>Eden</t>
  </si>
  <si>
    <t>Bolton</t>
  </si>
  <si>
    <t>Metropolitan District</t>
  </si>
  <si>
    <t>Greater Manchester</t>
  </si>
  <si>
    <t>Bury</t>
  </si>
  <si>
    <t>North West Leicestershire</t>
  </si>
  <si>
    <t>Manchester</t>
  </si>
  <si>
    <t>Tamworth</t>
  </si>
  <si>
    <t>Oldham</t>
  </si>
  <si>
    <t>Gloucester</t>
  </si>
  <si>
    <t>Rochdale</t>
  </si>
  <si>
    <t>Oadby and Wigston</t>
  </si>
  <si>
    <t>Salford</t>
  </si>
  <si>
    <t>Stockport</t>
  </si>
  <si>
    <t>South Lakeland</t>
  </si>
  <si>
    <t>Tameside</t>
  </si>
  <si>
    <t>Babergh</t>
  </si>
  <si>
    <t>Suffolk</t>
  </si>
  <si>
    <t>Trafford</t>
  </si>
  <si>
    <t>Amber Valley</t>
  </si>
  <si>
    <t>Derbyshire</t>
  </si>
  <si>
    <t>Wigan</t>
  </si>
  <si>
    <t>Boston</t>
  </si>
  <si>
    <t>Lincolnshire</t>
  </si>
  <si>
    <t>Stroud</t>
  </si>
  <si>
    <t>Knowsley</t>
  </si>
  <si>
    <t>Merseyside</t>
  </si>
  <si>
    <t>Bolsover</t>
  </si>
  <si>
    <t>Liverpool</t>
  </si>
  <si>
    <t>Sefton</t>
  </si>
  <si>
    <t>East Lindsey</t>
  </si>
  <si>
    <t>St Helens</t>
  </si>
  <si>
    <t>Tewkesbury</t>
  </si>
  <si>
    <t>Wirral</t>
  </si>
  <si>
    <t>Forest Heath</t>
  </si>
  <si>
    <t>Chesterfield</t>
  </si>
  <si>
    <t>Lincoln</t>
  </si>
  <si>
    <t>Barnsley</t>
  </si>
  <si>
    <t>South Yorkshire</t>
  </si>
  <si>
    <t>Ipswich</t>
  </si>
  <si>
    <t>Doncaster</t>
  </si>
  <si>
    <t>Rotherham</t>
  </si>
  <si>
    <t>Basingstoke and Deane</t>
  </si>
  <si>
    <t>Hampshire</t>
  </si>
  <si>
    <t>Sheffield</t>
  </si>
  <si>
    <t>Derbyshire Dales</t>
  </si>
  <si>
    <t>North Kesteven</t>
  </si>
  <si>
    <t>Mid Suffolk</t>
  </si>
  <si>
    <t>Gateshead</t>
  </si>
  <si>
    <t>East Hampshire</t>
  </si>
  <si>
    <t>Newcastle upon Tyne</t>
  </si>
  <si>
    <t>Erewash</t>
  </si>
  <si>
    <t>South Holland</t>
  </si>
  <si>
    <t>St Edmundsbury</t>
  </si>
  <si>
    <t>Eastleigh</t>
  </si>
  <si>
    <t>High Peak</t>
  </si>
  <si>
    <t>South Kesteven</t>
  </si>
  <si>
    <t>Suffolk Coastal</t>
  </si>
  <si>
    <t>Fareham</t>
  </si>
  <si>
    <t>North East Derbyshire</t>
  </si>
  <si>
    <t>West Lindsey</t>
  </si>
  <si>
    <t>Waveney</t>
  </si>
  <si>
    <t>Gosport</t>
  </si>
  <si>
    <t>South Derbyshire</t>
  </si>
  <si>
    <t>Breckland</t>
  </si>
  <si>
    <t>Norfolk</t>
  </si>
  <si>
    <t>Elmbridge</t>
  </si>
  <si>
    <t>Surrey</t>
  </si>
  <si>
    <t>Hart</t>
  </si>
  <si>
    <t>East Devon</t>
  </si>
  <si>
    <t>Devon</t>
  </si>
  <si>
    <t>Broadland</t>
  </si>
  <si>
    <t>Epsom and Ewell</t>
  </si>
  <si>
    <t>Havant</t>
  </si>
  <si>
    <t>Exeter</t>
  </si>
  <si>
    <t>Great Yarmouth</t>
  </si>
  <si>
    <t>Shire County</t>
  </si>
  <si>
    <t/>
  </si>
  <si>
    <t>New Forest</t>
  </si>
  <si>
    <t>Shire District</t>
  </si>
  <si>
    <t>Guildford</t>
  </si>
  <si>
    <t>Mid Devon</t>
  </si>
  <si>
    <t>King's Lynn and West Norfolk</t>
  </si>
  <si>
    <t>Rushmoor</t>
  </si>
  <si>
    <t>Mole Valley</t>
  </si>
  <si>
    <t>North Devon</t>
  </si>
  <si>
    <t>North Norfolk</t>
  </si>
  <si>
    <t>Test Valley</t>
  </si>
  <si>
    <t>Reigate and Banstead</t>
  </si>
  <si>
    <t>South Hams</t>
  </si>
  <si>
    <t>Norwich</t>
  </si>
  <si>
    <t>Runnymede</t>
  </si>
  <si>
    <t>Winchester</t>
  </si>
  <si>
    <t>South Norfolk</t>
  </si>
  <si>
    <t>Teignbridge</t>
  </si>
  <si>
    <t>Spelthorne</t>
  </si>
  <si>
    <t>Broxbourne</t>
  </si>
  <si>
    <t>Hertfordshire</t>
  </si>
  <si>
    <t>Corby</t>
  </si>
  <si>
    <t>Northamptonshire</t>
  </si>
  <si>
    <t>Torridge</t>
  </si>
  <si>
    <t>Dacorum</t>
  </si>
  <si>
    <t>Surrey Heath</t>
  </si>
  <si>
    <t>West Devon</t>
  </si>
  <si>
    <t>Daventry</t>
  </si>
  <si>
    <t>East Hertfordshire</t>
  </si>
  <si>
    <t>Tandridge</t>
  </si>
  <si>
    <t>East Northamptonshire</t>
  </si>
  <si>
    <t>Hertsmere</t>
  </si>
  <si>
    <t>Christchurch</t>
  </si>
  <si>
    <t>Dorset</t>
  </si>
  <si>
    <t>Waverley</t>
  </si>
  <si>
    <t>Kettering</t>
  </si>
  <si>
    <t>Woking</t>
  </si>
  <si>
    <t>East Dorset</t>
  </si>
  <si>
    <t>North Hertfordshire</t>
  </si>
  <si>
    <t>Northampton</t>
  </si>
  <si>
    <t>North Warwickshire</t>
  </si>
  <si>
    <t>Warwickshire</t>
  </si>
  <si>
    <t>North Dorset</t>
  </si>
  <si>
    <t>St Albans</t>
  </si>
  <si>
    <t>South Northamptonshire</t>
  </si>
  <si>
    <t>Purbeck</t>
  </si>
  <si>
    <t>Nuneaton and Bedworth</t>
  </si>
  <si>
    <t>Stevenage</t>
  </si>
  <si>
    <t>Wellingborough</t>
  </si>
  <si>
    <t>West Dorset</t>
  </si>
  <si>
    <t>Rugby</t>
  </si>
  <si>
    <t>Three Rivers</t>
  </si>
  <si>
    <t>Craven</t>
  </si>
  <si>
    <t>North Yorkshire</t>
  </si>
  <si>
    <t>Watford</t>
  </si>
  <si>
    <t>Weymouth and Portland</t>
  </si>
  <si>
    <t>Stratford-on-Avon</t>
  </si>
  <si>
    <t>Hambleton</t>
  </si>
  <si>
    <t>Welwyn Hatfield</t>
  </si>
  <si>
    <t>Eastbourne</t>
  </si>
  <si>
    <t>Warwick</t>
  </si>
  <si>
    <t>Harrogate</t>
  </si>
  <si>
    <t>Ashford</t>
  </si>
  <si>
    <t>Kent</t>
  </si>
  <si>
    <t>Hastings</t>
  </si>
  <si>
    <t>Adur</t>
  </si>
  <si>
    <t>West Sussex</t>
  </si>
  <si>
    <t>Richmondshire</t>
  </si>
  <si>
    <t>Canterbury</t>
  </si>
  <si>
    <t>Arun</t>
  </si>
  <si>
    <t>Ryedale</t>
  </si>
  <si>
    <t>Dartford</t>
  </si>
  <si>
    <t>Chichester</t>
  </si>
  <si>
    <t>Scarborough</t>
  </si>
  <si>
    <t>Dover</t>
  </si>
  <si>
    <t>Crawley</t>
  </si>
  <si>
    <t>Selby</t>
  </si>
  <si>
    <t>Gravesham</t>
  </si>
  <si>
    <t>Horsham</t>
  </si>
  <si>
    <t>Ashfield</t>
  </si>
  <si>
    <t>Nottinghamshire</t>
  </si>
  <si>
    <t>Maidstone</t>
  </si>
  <si>
    <t>Mid Sussex</t>
  </si>
  <si>
    <t>Bassetlaw</t>
  </si>
  <si>
    <t>Sevenoaks</t>
  </si>
  <si>
    <t>Worthing</t>
  </si>
  <si>
    <t>Broxtowe</t>
  </si>
  <si>
    <t>Folkestone &amp; Hythe</t>
  </si>
  <si>
    <t>Bromsgrove</t>
  </si>
  <si>
    <t>Worcestershire</t>
  </si>
  <si>
    <t>Gedling</t>
  </si>
  <si>
    <t>Mansfield</t>
  </si>
  <si>
    <t>Malvern Hills</t>
  </si>
  <si>
    <t>Swale</t>
  </si>
  <si>
    <t>Newark and Sherwood</t>
  </si>
  <si>
    <t>Redditch</t>
  </si>
  <si>
    <t>Thanet</t>
  </si>
  <si>
    <t>Rushcliffe</t>
  </si>
  <si>
    <t>Worcester</t>
  </si>
  <si>
    <t>Tonbridge and Malling</t>
  </si>
  <si>
    <t>Tunbridge Wells</t>
  </si>
  <si>
    <t>Wychavon</t>
  </si>
  <si>
    <t>Wyre Forest</t>
  </si>
  <si>
    <t>Somerset West and Taunton</t>
  </si>
  <si>
    <t>East Suffolk</t>
  </si>
  <si>
    <t>West Suffolk</t>
  </si>
  <si>
    <t>LAD11NM</t>
  </si>
  <si>
    <t>RUC11</t>
  </si>
  <si>
    <t>CTYNM</t>
  </si>
  <si>
    <t>Broad_RUC11</t>
  </si>
  <si>
    <t>Buckinghamshire Council</t>
  </si>
  <si>
    <t>Urban with Significant Rural (rural including hub towns 26-49%)</t>
  </si>
  <si>
    <t>Urban with Significant Rural</t>
  </si>
  <si>
    <t>Urban with City and Town</t>
  </si>
  <si>
    <t>Predominantly Urban</t>
  </si>
  <si>
    <t>lower tier</t>
  </si>
  <si>
    <t xml:space="preserve">Largely Rural (rural including hub towns 50-79%) </t>
  </si>
  <si>
    <t>Predominantly Rural</t>
  </si>
  <si>
    <t xml:space="preserve">Mainly Rural (rural including hub towns &gt;=80%) </t>
  </si>
  <si>
    <t>Urban with Minor Conurbation</t>
  </si>
  <si>
    <t>Urban with Major Conurbation</t>
  </si>
  <si>
    <t>England</t>
  </si>
  <si>
    <t>Predominantly Urban - Shire County</t>
  </si>
  <si>
    <t>Predominantly Urban - Shire District</t>
  </si>
  <si>
    <t>Predominantly Urban - Unitary Authority</t>
  </si>
  <si>
    <t>Predominantly Urban - London Borough</t>
  </si>
  <si>
    <t>Predominantly Urban - Met District</t>
  </si>
  <si>
    <t>Predominantly Rural - Shire County</t>
  </si>
  <si>
    <t>Predominantly Rural - Shire District</t>
  </si>
  <si>
    <t>Predominantly Rural - Unitary Authority</t>
  </si>
  <si>
    <t>Urban with Significant Rural - Shire County</t>
  </si>
  <si>
    <t>Urban with Significant Rural - Shire District</t>
  </si>
  <si>
    <t>Urban with Significant Rural - Unitary Authority</t>
  </si>
  <si>
    <t>Additional Affordable Housing</t>
  </si>
  <si>
    <t>Years:</t>
  </si>
  <si>
    <t>Source: Ministry of Housing, Communities &amp; Local Government</t>
  </si>
  <si>
    <t>comparator:</t>
  </si>
  <si>
    <t>Additional affordable dwellings provided by local authority area</t>
  </si>
  <si>
    <t>Local authority selection:</t>
  </si>
  <si>
    <t>Class:</t>
  </si>
  <si>
    <t>Classification:</t>
  </si>
  <si>
    <t>Current
ONS code</t>
  </si>
  <si>
    <t>Lower and Single Tier Authority Data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</si>
  <si>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</si>
  <si>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</si>
  <si>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</si>
  <si>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</si>
  <si>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</si>
  <si>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</si>
  <si>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</si>
  <si>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</si>
  <si>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</si>
  <si>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</si>
  <si>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</si>
  <si>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North East</t>
  </si>
  <si>
    <t>E12000001</t>
  </si>
  <si>
    <t>E07000157</t>
  </si>
  <si>
    <t>Alnwick</t>
  </si>
  <si>
    <t>..</t>
  </si>
  <si>
    <t>E07000158</t>
  </si>
  <si>
    <t>Berwick-upon-Tweed</t>
  </si>
  <si>
    <t>E07000159</t>
  </si>
  <si>
    <t>Blyth Valley</t>
  </si>
  <si>
    <t>E07000160</t>
  </si>
  <si>
    <t>Castle Morpeth</t>
  </si>
  <si>
    <t>E07000054</t>
  </si>
  <si>
    <t>Chester-le-Street</t>
  </si>
  <si>
    <t>E06000047</t>
  </si>
  <si>
    <t>E06000005</t>
  </si>
  <si>
    <t>E07000055</t>
  </si>
  <si>
    <t>Derwentside</t>
  </si>
  <si>
    <t>E07000056</t>
  </si>
  <si>
    <t>E07000057</t>
  </si>
  <si>
    <t>Easington</t>
  </si>
  <si>
    <t>E08000037</t>
  </si>
  <si>
    <t>E06000001</t>
  </si>
  <si>
    <t>E06000002</t>
  </si>
  <si>
    <t>E08000021</t>
  </si>
  <si>
    <t>E08000022</t>
  </si>
  <si>
    <t>E06000057</t>
  </si>
  <si>
    <t>E06000003</t>
  </si>
  <si>
    <t>E07000058</t>
  </si>
  <si>
    <t>Sedgefield</t>
  </si>
  <si>
    <t>E08000023</t>
  </si>
  <si>
    <t>E06000004</t>
  </si>
  <si>
    <t>E08000024</t>
  </si>
  <si>
    <t>E07000059</t>
  </si>
  <si>
    <t>Teesdale</t>
  </si>
  <si>
    <t>E07000161</t>
  </si>
  <si>
    <t>Tynedale</t>
  </si>
  <si>
    <t>E07000162</t>
  </si>
  <si>
    <t>Wansbeck</t>
  </si>
  <si>
    <t>E07000060</t>
  </si>
  <si>
    <t>Wear Valley</t>
  </si>
  <si>
    <t>LA Unknown</t>
  </si>
  <si>
    <t>North West</t>
  </si>
  <si>
    <t>E12000002</t>
  </si>
  <si>
    <t>E07000026</t>
  </si>
  <si>
    <t>E07000027</t>
  </si>
  <si>
    <t>E06000008</t>
  </si>
  <si>
    <t>E06000009</t>
  </si>
  <si>
    <t>E08000001</t>
  </si>
  <si>
    <t>E07000117</t>
  </si>
  <si>
    <t>E08000002</t>
  </si>
  <si>
    <t>E07000028</t>
  </si>
  <si>
    <t>E06000049</t>
  </si>
  <si>
    <t>E06000050</t>
  </si>
  <si>
    <t>E07000013</t>
  </si>
  <si>
    <t>Chester</t>
  </si>
  <si>
    <t>E07000118</t>
  </si>
  <si>
    <t>E07000014</t>
  </si>
  <si>
    <t>Congleton</t>
  </si>
  <si>
    <t>E07000029</t>
  </si>
  <si>
    <t>E07000015</t>
  </si>
  <si>
    <t>Crewe and Nantwich</t>
  </si>
  <si>
    <t>E07000030</t>
  </si>
  <si>
    <t>E07000016</t>
  </si>
  <si>
    <t>Ellesmere Port &amp; Neston</t>
  </si>
  <si>
    <t>E07000119</t>
  </si>
  <si>
    <t>E06000006</t>
  </si>
  <si>
    <t>E07000120</t>
  </si>
  <si>
    <t>E08000011</t>
  </si>
  <si>
    <t>E07000121</t>
  </si>
  <si>
    <t>E08000012</t>
  </si>
  <si>
    <t>E07000017</t>
  </si>
  <si>
    <t>Macclesfield</t>
  </si>
  <si>
    <t>E08000003</t>
  </si>
  <si>
    <t>E08000004</t>
  </si>
  <si>
    <t>E07000122</t>
  </si>
  <si>
    <t>E07000123</t>
  </si>
  <si>
    <t>E07000124</t>
  </si>
  <si>
    <t>E08000005</t>
  </si>
  <si>
    <t>E07000125</t>
  </si>
  <si>
    <t>E08000006</t>
  </si>
  <si>
    <t>E08000014</t>
  </si>
  <si>
    <t>E07000031</t>
  </si>
  <si>
    <t>E07000126</t>
  </si>
  <si>
    <t>E08000013</t>
  </si>
  <si>
    <t>E08000007</t>
  </si>
  <si>
    <t>E08000008</t>
  </si>
  <si>
    <t>E08000009</t>
  </si>
  <si>
    <t>E07000018</t>
  </si>
  <si>
    <t>Vale Royal</t>
  </si>
  <si>
    <t>E06000007</t>
  </si>
  <si>
    <t>E07000127</t>
  </si>
  <si>
    <t>E08000010</t>
  </si>
  <si>
    <t>E08000015</t>
  </si>
  <si>
    <t>E07000128</t>
  </si>
  <si>
    <t>Yorkshire and The Humber</t>
  </si>
  <si>
    <t>E12000003</t>
  </si>
  <si>
    <t>E08000016</t>
  </si>
  <si>
    <t>E07AHS568</t>
  </si>
  <si>
    <t>Beverley</t>
  </si>
  <si>
    <t>E07AHS569</t>
  </si>
  <si>
    <t>Boothferry</t>
  </si>
  <si>
    <t>E08000032</t>
  </si>
  <si>
    <t>E08000033</t>
  </si>
  <si>
    <t>E07AHS570</t>
  </si>
  <si>
    <t>Cleethorpes</t>
  </si>
  <si>
    <t>E07000163</t>
  </si>
  <si>
    <t>E08000017</t>
  </si>
  <si>
    <t>E06000011</t>
  </si>
  <si>
    <t>E07AHS575</t>
  </si>
  <si>
    <t>East Yorkshire</t>
  </si>
  <si>
    <t>E07AHS571</t>
  </si>
  <si>
    <t>Glanford</t>
  </si>
  <si>
    <t>E07AHS572</t>
  </si>
  <si>
    <t>Great Grimsby</t>
  </si>
  <si>
    <t>E07000164</t>
  </si>
  <si>
    <t>E07000165</t>
  </si>
  <si>
    <t>E07AHS573</t>
  </si>
  <si>
    <t>Holderness</t>
  </si>
  <si>
    <t>E06000010</t>
  </si>
  <si>
    <t>E08000034</t>
  </si>
  <si>
    <t>E08000035</t>
  </si>
  <si>
    <t>E06000012</t>
  </si>
  <si>
    <t>E06000013</t>
  </si>
  <si>
    <t>E07000166</t>
  </si>
  <si>
    <t>E08000018</t>
  </si>
  <si>
    <t>E07000167</t>
  </si>
  <si>
    <t>E07000168</t>
  </si>
  <si>
    <t>E07AHS576</t>
  </si>
  <si>
    <t>Scunthorpe</t>
  </si>
  <si>
    <t>E07000169</t>
  </si>
  <si>
    <t>E08000019</t>
  </si>
  <si>
    <t>E08000036</t>
  </si>
  <si>
    <t>E06000014</t>
  </si>
  <si>
    <t>East Midlands</t>
  </si>
  <si>
    <t>E12000004</t>
  </si>
  <si>
    <t>E07000032</t>
  </si>
  <si>
    <t>E07000170</t>
  </si>
  <si>
    <t>E07000171</t>
  </si>
  <si>
    <t>E07000129</t>
  </si>
  <si>
    <t>E07000033</t>
  </si>
  <si>
    <t>E07000136</t>
  </si>
  <si>
    <t>E07000172</t>
  </si>
  <si>
    <t>E07000130</t>
  </si>
  <si>
    <t>E07000034</t>
  </si>
  <si>
    <t>E07000150</t>
  </si>
  <si>
    <t>E07000151</t>
  </si>
  <si>
    <t>E06000015</t>
  </si>
  <si>
    <t>E07000035</t>
  </si>
  <si>
    <t>E07000137</t>
  </si>
  <si>
    <t>E07000152</t>
  </si>
  <si>
    <t>E07000036</t>
  </si>
  <si>
    <t>E07000173</t>
  </si>
  <si>
    <t>E07000131</t>
  </si>
  <si>
    <t>E07000037</t>
  </si>
  <si>
    <t>E07000132</t>
  </si>
  <si>
    <t>E07000153</t>
  </si>
  <si>
    <t>E06000016</t>
  </si>
  <si>
    <t>E07000138</t>
  </si>
  <si>
    <t>E07000174</t>
  </si>
  <si>
    <t>E07000133</t>
  </si>
  <si>
    <t>E07000175</t>
  </si>
  <si>
    <t>E07000038</t>
  </si>
  <si>
    <t>E07000139</t>
  </si>
  <si>
    <t>E07000134</t>
  </si>
  <si>
    <t>E07000154</t>
  </si>
  <si>
    <t>E06000018</t>
  </si>
  <si>
    <t>E07000135</t>
  </si>
  <si>
    <t>E07000176</t>
  </si>
  <si>
    <t>E06000017</t>
  </si>
  <si>
    <t>E07000039</t>
  </si>
  <si>
    <t>E07000140</t>
  </si>
  <si>
    <t>E07000141</t>
  </si>
  <si>
    <t>E07000155</t>
  </si>
  <si>
    <t>E07000156</t>
  </si>
  <si>
    <t>E07000142</t>
  </si>
  <si>
    <t>E12000005</t>
  </si>
  <si>
    <t>E08000025</t>
  </si>
  <si>
    <t>E07000182</t>
  </si>
  <si>
    <t>Bridgnorth</t>
  </si>
  <si>
    <t>E07000234</t>
  </si>
  <si>
    <t>E07000192</t>
  </si>
  <si>
    <t>E08000026</t>
  </si>
  <si>
    <t>E08000027</t>
  </si>
  <si>
    <t>E07000193</t>
  </si>
  <si>
    <t>E07AHS502</t>
  </si>
  <si>
    <t>Hereford</t>
  </si>
  <si>
    <t>E06000019</t>
  </si>
  <si>
    <t>E07AHS503</t>
  </si>
  <si>
    <t>Leominster</t>
  </si>
  <si>
    <t>E07000194</t>
  </si>
  <si>
    <t>E07000235</t>
  </si>
  <si>
    <t>E07000195</t>
  </si>
  <si>
    <t>E07000183</t>
  </si>
  <si>
    <t>North Shropshire</t>
  </si>
  <si>
    <t>E07000218</t>
  </si>
  <si>
    <t>E07000219</t>
  </si>
  <si>
    <t>E07000184</t>
  </si>
  <si>
    <t>Oswestry</t>
  </si>
  <si>
    <t>E07000236</t>
  </si>
  <si>
    <t>E07000220</t>
  </si>
  <si>
    <t>E08000028</t>
  </si>
  <si>
    <t>E07000185</t>
  </si>
  <si>
    <t>Shrewsbury and Atcham</t>
  </si>
  <si>
    <t>E06000051</t>
  </si>
  <si>
    <t>E08000029</t>
  </si>
  <si>
    <t>E07AHS506</t>
  </si>
  <si>
    <t>South Herefordshire</t>
  </si>
  <si>
    <t>E07000186</t>
  </si>
  <si>
    <t>South Shropshire</t>
  </si>
  <si>
    <t>E07000196</t>
  </si>
  <si>
    <t>E07000197</t>
  </si>
  <si>
    <t>E07000198</t>
  </si>
  <si>
    <t>E06000021</t>
  </si>
  <si>
    <t>E07000221</t>
  </si>
  <si>
    <t>E07000199</t>
  </si>
  <si>
    <t>E06000020</t>
  </si>
  <si>
    <t>E08000030</t>
  </si>
  <si>
    <t>E07000222</t>
  </si>
  <si>
    <t>E08000031</t>
  </si>
  <si>
    <t>E07000237</t>
  </si>
  <si>
    <t>E07000238</t>
  </si>
  <si>
    <t>E07000239</t>
  </si>
  <si>
    <t>East of England</t>
  </si>
  <si>
    <t>E12000006</t>
  </si>
  <si>
    <t>E07000200</t>
  </si>
  <si>
    <t>E07000066</t>
  </si>
  <si>
    <t>E06000055</t>
  </si>
  <si>
    <t>E07000002</t>
  </si>
  <si>
    <t>E07000067</t>
  </si>
  <si>
    <t>E07000143</t>
  </si>
  <si>
    <t>E07000068</t>
  </si>
  <si>
    <t>E07000144</t>
  </si>
  <si>
    <t>E07000095</t>
  </si>
  <si>
    <t>E07000008</t>
  </si>
  <si>
    <t>E07000069</t>
  </si>
  <si>
    <t>E06000056</t>
  </si>
  <si>
    <t>E07000070</t>
  </si>
  <si>
    <t>E07000071</t>
  </si>
  <si>
    <t>E07000096</t>
  </si>
  <si>
    <t>E07000009</t>
  </si>
  <si>
    <t>E07000242</t>
  </si>
  <si>
    <t>E07000244</t>
  </si>
  <si>
    <t>E07000072</t>
  </si>
  <si>
    <t>E07000010</t>
  </si>
  <si>
    <t>E07000201</t>
  </si>
  <si>
    <t>E07000145</t>
  </si>
  <si>
    <t>E07000073</t>
  </si>
  <si>
    <t>E07000098</t>
  </si>
  <si>
    <t>E07000011</t>
  </si>
  <si>
    <t>E07000202</t>
  </si>
  <si>
    <t>E07000146</t>
  </si>
  <si>
    <t>E06000032</t>
  </si>
  <si>
    <t>E07000074</t>
  </si>
  <si>
    <t>E07000001</t>
  </si>
  <si>
    <t>Mid Bedfordshire</t>
  </si>
  <si>
    <t>E07000203</t>
  </si>
  <si>
    <t>E07000099</t>
  </si>
  <si>
    <t>E07000147</t>
  </si>
  <si>
    <t>E07000148</t>
  </si>
  <si>
    <t>E06000031</t>
  </si>
  <si>
    <t>E07000075</t>
  </si>
  <si>
    <t>E07000003</t>
  </si>
  <si>
    <t>South Bedfordshire</t>
  </si>
  <si>
    <t>E07000012</t>
  </si>
  <si>
    <t>E07000149</t>
  </si>
  <si>
    <t>E06000033</t>
  </si>
  <si>
    <t>E07000240</t>
  </si>
  <si>
    <t>E07000204</t>
  </si>
  <si>
    <t>E07000243</t>
  </si>
  <si>
    <t>E07000205</t>
  </si>
  <si>
    <t>E07000076</t>
  </si>
  <si>
    <t>E07000102</t>
  </si>
  <si>
    <t>E06000034</t>
  </si>
  <si>
    <t>E07000077</t>
  </si>
  <si>
    <t>E07000103</t>
  </si>
  <si>
    <t>E07000206</t>
  </si>
  <si>
    <t>E07000241</t>
  </si>
  <si>
    <t>E07000245</t>
  </si>
  <si>
    <t>London</t>
  </si>
  <si>
    <t>E12000007</t>
  </si>
  <si>
    <t>E09000002</t>
  </si>
  <si>
    <t>E09000003</t>
  </si>
  <si>
    <t>E09000004</t>
  </si>
  <si>
    <t>E09000005</t>
  </si>
  <si>
    <t>E09000006</t>
  </si>
  <si>
    <t>E09000007</t>
  </si>
  <si>
    <t>E09000001</t>
  </si>
  <si>
    <t>E09000008</t>
  </si>
  <si>
    <t>E09000009</t>
  </si>
  <si>
    <t>E09000010</t>
  </si>
  <si>
    <t>E09000011</t>
  </si>
  <si>
    <t>E09000012</t>
  </si>
  <si>
    <t>E09000013</t>
  </si>
  <si>
    <t>E09000014</t>
  </si>
  <si>
    <t>E09000015</t>
  </si>
  <si>
    <t>E09000016</t>
  </si>
  <si>
    <t>E09000017</t>
  </si>
  <si>
    <t>E09000018</t>
  </si>
  <si>
    <t>E09000019</t>
  </si>
  <si>
    <t>E09000020</t>
  </si>
  <si>
    <t>E09000021</t>
  </si>
  <si>
    <t>E09000022</t>
  </si>
  <si>
    <t>E09000023</t>
  </si>
  <si>
    <t>E09000024</t>
  </si>
  <si>
    <t>E09000025</t>
  </si>
  <si>
    <t>E09000026</t>
  </si>
  <si>
    <t>E09000027</t>
  </si>
  <si>
    <t>E09000028</t>
  </si>
  <si>
    <t>E09000029</t>
  </si>
  <si>
    <t>E09000030</t>
  </si>
  <si>
    <t>E09000031</t>
  </si>
  <si>
    <t>E09000032</t>
  </si>
  <si>
    <t>E09000033</t>
  </si>
  <si>
    <t>South East</t>
  </si>
  <si>
    <t>E12000008</t>
  </si>
  <si>
    <t>E07000223</t>
  </si>
  <si>
    <t>E07000224</t>
  </si>
  <si>
    <t>E07000105</t>
  </si>
  <si>
    <t>E07000004</t>
  </si>
  <si>
    <t>E07000084</t>
  </si>
  <si>
    <t>E06000036</t>
  </si>
  <si>
    <t>E07AHS265</t>
  </si>
  <si>
    <t>Brighton</t>
  </si>
  <si>
    <t>E06000043</t>
  </si>
  <si>
    <t>E07000106</t>
  </si>
  <si>
    <t>E07000177</t>
  </si>
  <si>
    <t>E07000225</t>
  </si>
  <si>
    <t>E07000005</t>
  </si>
  <si>
    <t>E07000226</t>
  </si>
  <si>
    <t>E07000107</t>
  </si>
  <si>
    <t>E07000108</t>
  </si>
  <si>
    <t>E07000085</t>
  </si>
  <si>
    <t>E07000061</t>
  </si>
  <si>
    <t>E07000086</t>
  </si>
  <si>
    <t>E07000207</t>
  </si>
  <si>
    <t>E07000208</t>
  </si>
  <si>
    <t>E07000087</t>
  </si>
  <si>
    <t>E07AHS255</t>
  </si>
  <si>
    <t>Gillingham</t>
  </si>
  <si>
    <t>E07000088</t>
  </si>
  <si>
    <t>E07000109</t>
  </si>
  <si>
    <t>E07000209</t>
  </si>
  <si>
    <t>E07000089</t>
  </si>
  <si>
    <t>E07000062</t>
  </si>
  <si>
    <t>E07000090</t>
  </si>
  <si>
    <t>E07000227</t>
  </si>
  <si>
    <t>E07AHS268</t>
  </si>
  <si>
    <t>Hove</t>
  </si>
  <si>
    <t>E06000046</t>
  </si>
  <si>
    <t>E07000063</t>
  </si>
  <si>
    <t>E07000110</t>
  </si>
  <si>
    <t>E07AHS292</t>
  </si>
  <si>
    <t>Medina</t>
  </si>
  <si>
    <t>E06000035</t>
  </si>
  <si>
    <t>E07000228</t>
  </si>
  <si>
    <t>E06000042</t>
  </si>
  <si>
    <t>E07000210</t>
  </si>
  <si>
    <t>E07000091</t>
  </si>
  <si>
    <t>E07000178</t>
  </si>
  <si>
    <t>E06000044</t>
  </si>
  <si>
    <t>E06000038</t>
  </si>
  <si>
    <t>E07000211</t>
  </si>
  <si>
    <t>E07AHS258</t>
  </si>
  <si>
    <t>Rochester upon Medway</t>
  </si>
  <si>
    <t>E07000064</t>
  </si>
  <si>
    <t>E07000212</t>
  </si>
  <si>
    <t>E07000092</t>
  </si>
  <si>
    <t>E07000111</t>
  </si>
  <si>
    <t>E07000112</t>
  </si>
  <si>
    <t>E06000039</t>
  </si>
  <si>
    <t>E07000006</t>
  </si>
  <si>
    <t>E07000179</t>
  </si>
  <si>
    <t>E07AHS293</t>
  </si>
  <si>
    <t>South Wight</t>
  </si>
  <si>
    <t>E06000045</t>
  </si>
  <si>
    <t>E07000213</t>
  </si>
  <si>
    <t>E07000214</t>
  </si>
  <si>
    <t>E07000113</t>
  </si>
  <si>
    <t>E07000215</t>
  </si>
  <si>
    <t>E07000093</t>
  </si>
  <si>
    <t>E07000114</t>
  </si>
  <si>
    <t>E07000115</t>
  </si>
  <si>
    <t>E07000116</t>
  </si>
  <si>
    <t>E07000180</t>
  </si>
  <si>
    <t>E07000216</t>
  </si>
  <si>
    <t>E07000065</t>
  </si>
  <si>
    <t>E06000037</t>
  </si>
  <si>
    <t>E07000181</t>
  </si>
  <si>
    <t>E07000094</t>
  </si>
  <si>
    <t>E06000040</t>
  </si>
  <si>
    <t>E07000217</t>
  </si>
  <si>
    <t>E06000041</t>
  </si>
  <si>
    <t>E07000229</t>
  </si>
  <si>
    <t>E07000007</t>
  </si>
  <si>
    <t>South West</t>
  </si>
  <si>
    <t>E12000009</t>
  </si>
  <si>
    <t>E07AHS435</t>
  </si>
  <si>
    <t>Bath</t>
  </si>
  <si>
    <t>E06000022</t>
  </si>
  <si>
    <t>E06000028</t>
  </si>
  <si>
    <t>E06000058</t>
  </si>
  <si>
    <t>E06000023</t>
  </si>
  <si>
    <t>E07000019</t>
  </si>
  <si>
    <t>Caradon</t>
  </si>
  <si>
    <t>E07000020</t>
  </si>
  <si>
    <t>Carrick</t>
  </si>
  <si>
    <t>E07000078</t>
  </si>
  <si>
    <t>E07000048</t>
  </si>
  <si>
    <t>E06000052</t>
  </si>
  <si>
    <t>E07000079</t>
  </si>
  <si>
    <t>E06000059</t>
  </si>
  <si>
    <t>E07000040</t>
  </si>
  <si>
    <t>E07000049</t>
  </si>
  <si>
    <t>E07000041</t>
  </si>
  <si>
    <t>E07000080</t>
  </si>
  <si>
    <t>E07000081</t>
  </si>
  <si>
    <t>E06000053</t>
  </si>
  <si>
    <t>E07000025</t>
  </si>
  <si>
    <t>E07000230</t>
  </si>
  <si>
    <t>Kennet</t>
  </si>
  <si>
    <t>E07000021</t>
  </si>
  <si>
    <t>Kerrier</t>
  </si>
  <si>
    <t>E07AHS437</t>
  </si>
  <si>
    <t>Kingswood</t>
  </si>
  <si>
    <t>E07000187</t>
  </si>
  <si>
    <t>E07000042</t>
  </si>
  <si>
    <t>E07000022</t>
  </si>
  <si>
    <t>North Cornwall</t>
  </si>
  <si>
    <t>E07000043</t>
  </si>
  <si>
    <t>E07000050</t>
  </si>
  <si>
    <t>E06000024</t>
  </si>
  <si>
    <t>E07000231</t>
  </si>
  <si>
    <t>North Wiltshire</t>
  </si>
  <si>
    <t>E07AHS438</t>
  </si>
  <si>
    <t>Northavon</t>
  </si>
  <si>
    <t>E07000023</t>
  </si>
  <si>
    <t>Penwith</t>
  </si>
  <si>
    <t>E06000026</t>
  </si>
  <si>
    <t>E06000029</t>
  </si>
  <si>
    <t>E07000051</t>
  </si>
  <si>
    <t>E07000024</t>
  </si>
  <si>
    <t>Restormel</t>
  </si>
  <si>
    <t>E07000232</t>
  </si>
  <si>
    <t>Salisbury</t>
  </si>
  <si>
    <t>E07000188</t>
  </si>
  <si>
    <t>E07000246</t>
  </si>
  <si>
    <t>E06000025</t>
  </si>
  <si>
    <t>E07000044</t>
  </si>
  <si>
    <t>E07000189</t>
  </si>
  <si>
    <t>E07000082</t>
  </si>
  <si>
    <t>E06000030</t>
  </si>
  <si>
    <t>E07000190</t>
  </si>
  <si>
    <t>E07000045</t>
  </si>
  <si>
    <t>E07000083</t>
  </si>
  <si>
    <t>E06000027</t>
  </si>
  <si>
    <t>E07000046</t>
  </si>
  <si>
    <t>E07AHS439</t>
  </si>
  <si>
    <t>Wansdyke</t>
  </si>
  <si>
    <t>E07000047</t>
  </si>
  <si>
    <t>E07000052</t>
  </si>
  <si>
    <t>E07000191</t>
  </si>
  <si>
    <t>E07000233</t>
  </si>
  <si>
    <t>West Wiltshire</t>
  </si>
  <si>
    <t>E07000053</t>
  </si>
  <si>
    <t>E06000054</t>
  </si>
  <si>
    <t>E07AHS440</t>
  </si>
  <si>
    <t>Woodspring</t>
  </si>
  <si>
    <t xml:space="preserve">1. Affordable housing is the sum of social rent, affordable rent, intermediate rent (including London Living Rent), affordable home ownership, shared ownership and London affordable rent. </t>
  </si>
  <si>
    <t>2. Includes new build and acquisitions.</t>
  </si>
  <si>
    <t>3. Recycled Capital Grant Fund figures and Disposal Proceeds Fund figures cannot be broken down below national level for 2005-06 and 2006-07, these are included in LA unknown row at the bottom of the table.</t>
  </si>
  <si>
    <t>4. Includes homes where the cost is met by a private developer (e.g. Section 106 agreements).</t>
  </si>
  <si>
    <t>5. Some local authority boundaries and names have changed with local government reorganisation.</t>
  </si>
  <si>
    <t xml:space="preserve">6. New dwellings are shown next to the local authority in which they are located which occasionally differs from the sponsoring authority.  </t>
  </si>
  <si>
    <t xml:space="preserve">7. Figures shown represent our best estimate and may be subject to revisions. </t>
  </si>
  <si>
    <t>R  Revised. P Provisional.</t>
  </si>
  <si>
    <t>"-" nil or less than half final digit.</t>
  </si>
  <si>
    <t>".." not applicable.</t>
  </si>
  <si>
    <t xml:space="preserve">Contact:   </t>
  </si>
  <si>
    <t>housing.statistics@communities.gov.uk</t>
  </si>
  <si>
    <t>Source: Homes England, Greater London Authority, local authorities, delivery partners</t>
  </si>
  <si>
    <t>Latest update:  3 December 2020</t>
  </si>
  <si>
    <t>Next update: June/July 2021</t>
  </si>
  <si>
    <t>Avon</t>
  </si>
  <si>
    <t>Bedfordshire</t>
  </si>
  <si>
    <t>Cheshire</t>
  </si>
  <si>
    <t>Cornwall and Isles of Scilly</t>
  </si>
  <si>
    <t>Humberside</t>
  </si>
  <si>
    <t>Population estimates - local authority based by single year of age</t>
  </si>
  <si>
    <t>ONS Crown Copyright Reserved [from Nomis on 26 May 2021]</t>
  </si>
  <si>
    <t>gender</t>
  </si>
  <si>
    <t>Total</t>
  </si>
  <si>
    <t>age</t>
  </si>
  <si>
    <t>Aged 16 to 64</t>
  </si>
  <si>
    <t>Area</t>
  </si>
  <si>
    <t>Aberdeen City</t>
  </si>
  <si>
    <t>Aberdeenshire</t>
  </si>
  <si>
    <t>Angus</t>
  </si>
  <si>
    <t>Antrim and Newtownabbey</t>
  </si>
  <si>
    <t>Ards and North Down</t>
  </si>
  <si>
    <t>Argyll and Bute</t>
  </si>
  <si>
    <t>Armagh City, Banbridge and Craigavon</t>
  </si>
  <si>
    <t>Belfast</t>
  </si>
  <si>
    <t>Blaenau Gwent</t>
  </si>
  <si>
    <t>Bridgend</t>
  </si>
  <si>
    <t>Caerphilly</t>
  </si>
  <si>
    <t>Cardiff</t>
  </si>
  <si>
    <t>Carmarthenshire</t>
  </si>
  <si>
    <t>Causeway Coast and Glens</t>
  </si>
  <si>
    <t>Ceredigion</t>
  </si>
  <si>
    <t>City of Edinburgh</t>
  </si>
  <si>
    <t>Clackmannanshire</t>
  </si>
  <si>
    <t>Conwy</t>
  </si>
  <si>
    <t>Denbighshire</t>
  </si>
  <si>
    <t>Derry City and Strabane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</si>
  <si>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</si>
  <si>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</si>
  <si>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</si>
  <si>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</si>
  <si>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</si>
  <si>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</si>
  <si>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Falkirk</t>
  </si>
  <si>
    <t>Fermanagh and Omagh</t>
  </si>
  <si>
    <t>Fife</t>
  </si>
  <si>
    <t>Flintshire</t>
  </si>
  <si>
    <t>Glasgow City</t>
  </si>
  <si>
    <t>Gwynedd</t>
  </si>
  <si>
    <t>Highland</t>
  </si>
  <si>
    <t>Inverclyde</t>
  </si>
  <si>
    <t>Isle of Anglesey</t>
  </si>
  <si>
    <t>Lisburn and Castlereagh</t>
  </si>
  <si>
    <t>Merthyr Tydfil</t>
  </si>
  <si>
    <t>Mid and East Antrim</t>
  </si>
  <si>
    <t>Mid Ulster</t>
  </si>
  <si>
    <t>Midlothian</t>
  </si>
  <si>
    <t>Monmouthshire</t>
  </si>
  <si>
    <t>Moray</t>
  </si>
  <si>
    <t>Na h-Eileanan Siar</t>
  </si>
  <si>
    <t>Neath Port Talbot</t>
  </si>
  <si>
    <t>Newport</t>
  </si>
  <si>
    <t>Newry, Mourne and Down</t>
  </si>
  <si>
    <t>North Ayrshire</t>
  </si>
  <si>
    <t>North Lanarkshire</t>
  </si>
  <si>
    <t>Orkney Islands</t>
  </si>
  <si>
    <t>Pembrokeshire</t>
  </si>
  <si>
    <t>Perth and Kinross</t>
  </si>
  <si>
    <t>Powys</t>
  </si>
  <si>
    <t>Renfrewshire</t>
  </si>
  <si>
    <t>Rhondda Cynon Taff</t>
  </si>
  <si>
    <t>Scottish Borders</t>
  </si>
  <si>
    <t>Shetland Islands</t>
  </si>
  <si>
    <t>South Ayrshire</t>
  </si>
  <si>
    <t>South Lanarkshire</t>
  </si>
  <si>
    <t>Stirling</t>
  </si>
  <si>
    <t>Swansea</t>
  </si>
  <si>
    <t>Torfaen</t>
  </si>
  <si>
    <t>Vale of Glamorgan</t>
  </si>
  <si>
    <t>West Dunbartonshire</t>
  </si>
  <si>
    <t>West Lothian</t>
  </si>
  <si>
    <t>Wrexham</t>
  </si>
  <si>
    <t>Total additional affordable dwellings provided by local authority area - Completions</t>
  </si>
  <si>
    <t>Additional affordable dwellings per 1,000 population provided by local authority area</t>
  </si>
  <si>
    <t>Additional affordable dwellings per 1,000 population (16-64) provided by local authority area</t>
  </si>
  <si>
    <t>2009/10 to 2020/21</t>
  </si>
  <si>
    <t>Table 1008C: Total additional affordable dwellings provided by local authority area - Completions1,2,3,4,5,6,7</t>
  </si>
  <si>
    <t>E06000060</t>
  </si>
  <si>
    <t>2020-21</t>
  </si>
  <si>
    <t>ONS Crown Copyright Reserved [from Nomis on 6 January 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</si>
</sst>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sz val="4"/>
      <color theme="0" tint="-4.9989318521683403E-2"/>
      <name val="Arial"/>
      <family val="2"/>
    </font>
    <font>
      <i/>
      <sz val="11"/>
      <color theme="1"/>
      <name val="Calibri"/>
      <family val="2"/>
      <scheme val="minor"/>
    </font>
    <font>
      <sz val="4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  <font>
      <i/>
      <vertAlign val="subscript"/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</font>
    <font>
      <sz val="10"/>
      <name val="arial"/>
    </font>
    <font>
      <b/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Tahoma"/>
      <family val="2"/>
    </font>
    <font>
      <b/>
      <sz val="9"/>
      <color theme="1"/>
      <name val="Calibri"/>
      <family val="2"/>
      <scheme val="minor"/>
    </font>
    <font>
      <sz val="8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6FEE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mediumGray">
        <bgColor rgb="FFF6FEEC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0"/>
    <xf numFmtId="0" fontId="13" fillId="0" borderId="0"/>
  </cellStyleXfs>
  <cellXfs count="71">
    <xf numFmtId="0" fontId="0" fillId="0" borderId="0" xfId="0"/>
    <xf numFmtId="0" fontId="3" fillId="2" borderId="0" xfId="2" applyFont="1" applyFill="1" applyAlignment="1" applyProtection="1">
      <alignment vertical="top"/>
      <protection locked="0" hidden="1"/>
    </xf>
    <xf numFmtId="0" fontId="4" fillId="2" borderId="0" xfId="0" applyFont="1" applyFill="1"/>
    <xf numFmtId="0" fontId="5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 applyAlignment="1">
      <alignment horizontal="left"/>
    </xf>
    <xf numFmtId="0" fontId="9" fillId="2" borderId="2" xfId="0" applyFont="1" applyFill="1" applyBorder="1"/>
    <xf numFmtId="1" fontId="1" fillId="2" borderId="3" xfId="0" applyNumberFormat="1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0" fillId="2" borderId="4" xfId="0" applyFont="1" applyFill="1" applyBorder="1"/>
    <xf numFmtId="0" fontId="11" fillId="2" borderId="5" xfId="0" applyFont="1" applyFill="1" applyBorder="1"/>
    <xf numFmtId="0" fontId="10" fillId="2" borderId="0" xfId="0" applyFont="1" applyFill="1"/>
    <xf numFmtId="0" fontId="11" fillId="2" borderId="0" xfId="0" applyFont="1" applyFill="1"/>
    <xf numFmtId="0" fontId="14" fillId="3" borderId="0" xfId="4" applyFont="1" applyFill="1" applyAlignment="1">
      <alignment horizontal="left" vertical="center"/>
    </xf>
    <xf numFmtId="0" fontId="15" fillId="3" borderId="0" xfId="4" applyFont="1" applyFill="1"/>
    <xf numFmtId="0" fontId="15" fillId="3" borderId="0" xfId="4" applyFont="1" applyFill="1" applyAlignment="1">
      <alignment readingOrder="1"/>
    </xf>
    <xf numFmtId="3" fontId="15" fillId="4" borderId="0" xfId="0" applyNumberFormat="1" applyFont="1" applyFill="1" applyAlignment="1">
      <alignment horizontal="right"/>
    </xf>
    <xf numFmtId="3" fontId="15" fillId="4" borderId="0" xfId="0" applyNumberFormat="1" applyFont="1" applyFill="1"/>
    <xf numFmtId="0" fontId="13" fillId="0" borderId="6" xfId="4" applyBorder="1"/>
    <xf numFmtId="0" fontId="16" fillId="0" borderId="6" xfId="4" applyFont="1" applyBorder="1" applyAlignment="1" applyProtection="1">
      <alignment horizontal="left" wrapText="1" readingOrder="1"/>
      <protection locked="0"/>
    </xf>
    <xf numFmtId="0" fontId="16" fillId="0" borderId="6" xfId="4" applyFont="1" applyBorder="1" applyAlignment="1" applyProtection="1">
      <alignment horizontal="right" wrapText="1" readingOrder="1"/>
      <protection locked="0"/>
    </xf>
    <xf numFmtId="0" fontId="13" fillId="0" borderId="0" xfId="4"/>
    <xf numFmtId="0" fontId="16" fillId="0" borderId="7" xfId="4" applyFont="1" applyBorder="1"/>
    <xf numFmtId="3" fontId="16" fillId="0" borderId="7" xfId="4" applyNumberFormat="1" applyFont="1" applyBorder="1"/>
    <xf numFmtId="3" fontId="13" fillId="0" borderId="0" xfId="4" applyNumberFormat="1"/>
    <xf numFmtId="3" fontId="16" fillId="0" borderId="7" xfId="4" applyNumberFormat="1" applyFont="1" applyBorder="1" applyAlignment="1">
      <alignment horizontal="right"/>
    </xf>
    <xf numFmtId="3" fontId="17" fillId="0" borderId="0" xfId="0" applyNumberFormat="1" applyFont="1" applyAlignment="1">
      <alignment horizontal="right"/>
    </xf>
    <xf numFmtId="0" fontId="17" fillId="0" borderId="0" xfId="0" applyFont="1"/>
    <xf numFmtId="0" fontId="0" fillId="0" borderId="8" xfId="0" applyBorder="1"/>
    <xf numFmtId="0" fontId="17" fillId="0" borderId="8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5" applyAlignment="1">
      <alignment horizontal="right"/>
    </xf>
    <xf numFmtId="0" fontId="18" fillId="0" borderId="0" xfId="3" applyFo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top"/>
    </xf>
    <xf numFmtId="0" fontId="8" fillId="2" borderId="1" xfId="0" applyFont="1" applyFill="1" applyBorder="1"/>
    <xf numFmtId="0" fontId="23" fillId="5" borderId="9" xfId="0" applyFont="1" applyFill="1" applyBorder="1" applyAlignment="1">
      <alignment vertical="center"/>
    </xf>
    <xf numFmtId="0" fontId="19" fillId="5" borderId="3" xfId="0" applyFont="1" applyFill="1" applyBorder="1" applyAlignment="1">
      <alignment horizontal="left"/>
    </xf>
    <xf numFmtId="2" fontId="1" fillId="2" borderId="3" xfId="0" applyNumberFormat="1" applyFont="1" applyFill="1" applyBorder="1"/>
    <xf numFmtId="0" fontId="24" fillId="2" borderId="0" xfId="0" applyFont="1" applyFill="1" applyAlignment="1" applyProtection="1">
      <alignment vertical="center"/>
      <protection hidden="1"/>
    </xf>
    <xf numFmtId="0" fontId="19" fillId="5" borderId="3" xfId="0" applyFont="1" applyFill="1" applyBorder="1"/>
    <xf numFmtId="164" fontId="0" fillId="2" borderId="0" xfId="0" applyNumberFormat="1" applyFill="1"/>
    <xf numFmtId="49" fontId="26" fillId="2" borderId="0" xfId="4" applyNumberFormat="1" applyFont="1" applyFill="1" applyAlignment="1">
      <alignment horizontal="center" wrapText="1"/>
    </xf>
    <xf numFmtId="49" fontId="2" fillId="2" borderId="0" xfId="4" applyNumberFormat="1" applyFont="1" applyFill="1" applyAlignment="1">
      <alignment horizontal="center" wrapText="1"/>
    </xf>
    <xf numFmtId="1" fontId="0" fillId="2" borderId="0" xfId="0" applyNumberFormat="1" applyFill="1"/>
    <xf numFmtId="0" fontId="28" fillId="2" borderId="0" xfId="0" applyFont="1" applyFill="1" applyAlignment="1">
      <alignment horizontal="center" wrapText="1"/>
    </xf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9" fontId="1" fillId="2" borderId="0" xfId="1" applyFont="1" applyFill="1" applyBorder="1"/>
    <xf numFmtId="0" fontId="24" fillId="2" borderId="0" xfId="0" applyFont="1" applyFill="1" applyBorder="1" applyAlignment="1" applyProtection="1">
      <alignment vertical="center"/>
      <protection hidden="1"/>
    </xf>
    <xf numFmtId="164" fontId="0" fillId="2" borderId="0" xfId="0" applyNumberFormat="1" applyFill="1" applyBorder="1"/>
    <xf numFmtId="0" fontId="23" fillId="2" borderId="0" xfId="0" applyFont="1" applyFill="1" applyBorder="1"/>
    <xf numFmtId="0" fontId="25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/>
    </xf>
    <xf numFmtId="1" fontId="1" fillId="2" borderId="0" xfId="0" applyNumberFormat="1" applyFont="1" applyFill="1" applyBorder="1"/>
    <xf numFmtId="0" fontId="19" fillId="2" borderId="0" xfId="0" applyFont="1" applyFill="1" applyBorder="1"/>
    <xf numFmtId="0" fontId="24" fillId="2" borderId="0" xfId="0" applyFont="1" applyFill="1" applyAlignment="1" applyProtection="1">
      <alignment horizontal="center" vertical="center"/>
      <protection hidden="1"/>
    </xf>
    <xf numFmtId="0" fontId="27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/>
    </xf>
    <xf numFmtId="3" fontId="21" fillId="0" borderId="0" xfId="0" applyNumberFormat="1" applyFont="1" applyAlignment="1">
      <alignment horizontal="right"/>
    </xf>
  </cellXfs>
  <cellStyles count="6">
    <cellStyle name="Hyperlink" xfId="3" builtinId="8"/>
    <cellStyle name="Normal" xfId="0" builtinId="0"/>
    <cellStyle name="Normal 21" xfId="2" xr:uid="{ABB9FBFE-23AD-4B23-ADF1-1838A560DDCB}"/>
    <cellStyle name="Normal 3" xfId="4" xr:uid="{1C6AC5D5-E7DC-496F-B9EA-801D1E4AFA7F}"/>
    <cellStyle name="Normal 4" xfId="5" xr:uid="{10E4A679-2C0A-4104-ACB6-EBF5FCA869F2}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'front page'!$H$12</c:f>
          <c:strCache>
            <c:ptCount val="1"/>
            <c:pt idx="0">
              <c:v>Additional affordable dwellings per 1,000 population (16-64) provided by local authority area</c:v>
            </c:pt>
          </c:strCache>
        </c:strRef>
      </c:tx>
      <c:overlay val="0"/>
      <c:txPr>
        <a:bodyPr/>
        <a:lstStyle/>
        <a:p>
          <a:pPr>
            <a:defRPr sz="11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'front page'!$I$15</c:f>
              <c:strCache>
                <c:ptCount val="1"/>
                <c:pt idx="0">
                  <c:v>Predominantly Rural</c:v>
                </c:pt>
              </c:strCache>
            </c:strRef>
          </c:tx>
          <c:invertIfNegative val="0"/>
          <c:cat>
            <c:strRef>
              <c:f>'front page'!$J$14:$U$14</c:f>
              <c:strCache>
                <c:ptCount val="12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</c:strCache>
            </c:strRef>
          </c:cat>
          <c:val>
            <c:numRef>
              <c:f>'front page'!$J$15:$U$15</c:f>
              <c:numCache>
                <c:formatCode>0.00</c:formatCode>
                <c:ptCount val="12"/>
                <c:pt idx="0">
                  <c:v>1.7328228304235935</c:v>
                </c:pt>
                <c:pt idx="1">
                  <c:v>1.8655653202117861</c:v>
                </c:pt>
                <c:pt idx="2">
                  <c:v>1.6886609178805043</c:v>
                </c:pt>
                <c:pt idx="3">
                  <c:v>1.4225213187097494</c:v>
                </c:pt>
                <c:pt idx="4">
                  <c:v>1.4493827819042879</c:v>
                </c:pt>
                <c:pt idx="5">
                  <c:v>2.0026000372275381</c:v>
                </c:pt>
                <c:pt idx="6">
                  <c:v>1.130232340726024</c:v>
                </c:pt>
                <c:pt idx="7">
                  <c:v>1.5703682020677296</c:v>
                </c:pt>
                <c:pt idx="8">
                  <c:v>1.8141072120992707</c:v>
                </c:pt>
                <c:pt idx="9">
                  <c:v>2.411749603181025</c:v>
                </c:pt>
                <c:pt idx="10">
                  <c:v>2.422416008618292</c:v>
                </c:pt>
                <c:pt idx="11">
                  <c:v>1.9690583073517121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B-4BDC-B63F-06C6588D95E5}"/>
            </c:ext>
          </c:extLst>
        </c:ser>
        <c:ser>
          <c:idx val="1"/>
          <c:order val="1"/>
          <c:tx>
            <c:strRef>
              <c:f>'front page'!$I$16</c:f>
              <c:strCache>
                <c:ptCount val="1"/>
                <c:pt idx="0">
                  <c:v>England</c:v>
                </c:pt>
              </c:strCache>
            </c:strRef>
          </c:tx>
          <c:invertIfNegative val="0"/>
          <c:cat>
            <c:strRef>
              <c:f>'front page'!$J$14:$U$14</c:f>
              <c:strCache>
                <c:ptCount val="12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</c:strCache>
            </c:strRef>
          </c:cat>
          <c:val>
            <c:numRef>
              <c:f>'front page'!$J$16:$U$16</c:f>
              <c:numCache>
                <c:formatCode>0.00</c:formatCode>
                <c:ptCount val="12"/>
                <c:pt idx="0">
                  <c:v>1.7200714370921424</c:v>
                </c:pt>
                <c:pt idx="1">
                  <c:v>1.7905187709319219</c:v>
                </c:pt>
                <c:pt idx="2">
                  <c:v>1.698703469948152</c:v>
                </c:pt>
                <c:pt idx="3">
                  <c:v>1.2556331442028075</c:v>
                </c:pt>
                <c:pt idx="4">
                  <c:v>1.2553782378593012</c:v>
                </c:pt>
                <c:pt idx="5">
                  <c:v>1.9132218337772544</c:v>
                </c:pt>
                <c:pt idx="6">
                  <c:v>0.94070775062251144</c:v>
                </c:pt>
                <c:pt idx="7">
                  <c:v>1.2105476093355871</c:v>
                </c:pt>
                <c:pt idx="8">
                  <c:v>1.3467159746282134</c:v>
                </c:pt>
                <c:pt idx="9">
                  <c:v>1.6312658905768811</c:v>
                </c:pt>
                <c:pt idx="10">
                  <c:v>1.6772710634633239</c:v>
                </c:pt>
                <c:pt idx="11">
                  <c:v>1.4786904388245188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B-4BDC-B63F-06C6588D9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50"/>
        <c:axId val="134029696"/>
        <c:axId val="134031232"/>
      </c:barChart>
      <c:catAx>
        <c:axId val="13402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2040000"/>
          <a:lstStyle/>
          <a:p>
            <a:pPr>
              <a:defRPr sz="800"/>
            </a:pPr>
            <a:endParaRPr lang="en-US"/>
          </a:p>
        </c:txPr>
        <c:crossAx val="134031232"/>
        <c:crosses val="autoZero"/>
        <c:auto val="1"/>
        <c:lblAlgn val="ctr"/>
        <c:lblOffset val="100"/>
        <c:noMultiLvlLbl val="0"/>
      </c:catAx>
      <c:valAx>
        <c:axId val="1340312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34029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209549</xdr:rowOff>
    </xdr:from>
    <xdr:to>
      <xdr:col>6</xdr:col>
      <xdr:colOff>0</xdr:colOff>
      <xdr:row>27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31B456-39E5-4E41-9298-2B8930B32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11</xdr:row>
      <xdr:rowOff>47625</xdr:rowOff>
    </xdr:from>
    <xdr:to>
      <xdr:col>4</xdr:col>
      <xdr:colOff>247650</xdr:colOff>
      <xdr:row>28</xdr:row>
      <xdr:rowOff>41909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3E063B-AF81-4F0C-9C9A-F8542CAD8A26}"/>
            </a:ext>
          </a:extLst>
        </xdr:cNvPr>
        <xdr:cNvSpPr txBox="1"/>
      </xdr:nvSpPr>
      <xdr:spPr>
        <a:xfrm>
          <a:off x="247650" y="2095500"/>
          <a:ext cx="6810375" cy="30708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Predominantly Rural areas</a:t>
          </a:r>
          <a:r>
            <a:rPr lang="en-GB" sz="1100" baseline="0"/>
            <a:t> have seen an increase in completions in the delivery of additional affordable housing since a low in 2015/16.  This is similar for all classification types, but is greatest on a proportion of population basis for Predominanlty Rural.  Since 2009/10 Predominantly Rural areas have consistently had higher than national additions of affordable dwellings as a proportion of population.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housing.statistics@communities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D8F2-9D52-4DF5-B11B-94EA88DAB3EE}">
  <sheetPr codeName="Sheet1"/>
  <dimension ref="A1:I455"/>
  <sheetViews>
    <sheetView workbookViewId="0">
      <selection activeCell="A59" sqref="A59"/>
    </sheetView>
  </sheetViews>
  <sheetFormatPr defaultRowHeight="14.4" x14ac:dyDescent="0.3"/>
  <sheetData>
    <row r="1" spans="1:9" x14ac:dyDescent="0.3">
      <c r="A1" t="s">
        <v>0</v>
      </c>
      <c r="B1" t="s">
        <v>1</v>
      </c>
      <c r="H1" t="s">
        <v>2</v>
      </c>
      <c r="I1" t="s">
        <v>3</v>
      </c>
    </row>
    <row r="2" spans="1:9" x14ac:dyDescent="0.3">
      <c r="A2" t="s">
        <v>4</v>
      </c>
      <c r="B2" t="s">
        <v>1</v>
      </c>
      <c r="H2" t="s">
        <v>5</v>
      </c>
      <c r="I2" t="s">
        <v>6</v>
      </c>
    </row>
    <row r="3" spans="1:9" x14ac:dyDescent="0.3">
      <c r="A3" t="s">
        <v>7</v>
      </c>
      <c r="B3" t="s">
        <v>1</v>
      </c>
      <c r="H3" t="s">
        <v>8</v>
      </c>
      <c r="I3" t="s">
        <v>6</v>
      </c>
    </row>
    <row r="4" spans="1:9" x14ac:dyDescent="0.3">
      <c r="A4" t="s">
        <v>9</v>
      </c>
      <c r="B4" t="s">
        <v>1</v>
      </c>
      <c r="H4" t="s">
        <v>10</v>
      </c>
      <c r="I4" t="s">
        <v>6</v>
      </c>
    </row>
    <row r="5" spans="1:9" x14ac:dyDescent="0.3">
      <c r="A5" t="s">
        <v>11</v>
      </c>
      <c r="B5" t="s">
        <v>1</v>
      </c>
      <c r="H5" t="s">
        <v>12</v>
      </c>
      <c r="I5" t="s">
        <v>13</v>
      </c>
    </row>
    <row r="6" spans="1:9" x14ac:dyDescent="0.3">
      <c r="A6" t="s">
        <v>14</v>
      </c>
      <c r="B6" t="s">
        <v>1</v>
      </c>
      <c r="H6" t="s">
        <v>15</v>
      </c>
      <c r="I6" t="s">
        <v>13</v>
      </c>
    </row>
    <row r="7" spans="1:9" x14ac:dyDescent="0.3">
      <c r="A7" t="s">
        <v>16</v>
      </c>
      <c r="B7" t="s">
        <v>1</v>
      </c>
      <c r="H7" t="s">
        <v>17</v>
      </c>
      <c r="I7" t="s">
        <v>13</v>
      </c>
    </row>
    <row r="8" spans="1:9" x14ac:dyDescent="0.3">
      <c r="A8" t="s">
        <v>18</v>
      </c>
      <c r="B8" t="s">
        <v>1</v>
      </c>
      <c r="H8" t="s">
        <v>19</v>
      </c>
      <c r="I8" t="s">
        <v>13</v>
      </c>
    </row>
    <row r="9" spans="1:9" x14ac:dyDescent="0.3">
      <c r="A9" t="s">
        <v>20</v>
      </c>
      <c r="B9" t="s">
        <v>1</v>
      </c>
      <c r="H9" t="s">
        <v>21</v>
      </c>
      <c r="I9" t="s">
        <v>13</v>
      </c>
    </row>
    <row r="10" spans="1:9" x14ac:dyDescent="0.3">
      <c r="A10" t="s">
        <v>22</v>
      </c>
      <c r="B10" t="s">
        <v>1</v>
      </c>
      <c r="H10" t="s">
        <v>23</v>
      </c>
      <c r="I10" t="s">
        <v>13</v>
      </c>
    </row>
    <row r="11" spans="1:9" x14ac:dyDescent="0.3">
      <c r="A11" t="s">
        <v>24</v>
      </c>
      <c r="B11" t="s">
        <v>1</v>
      </c>
      <c r="H11" t="s">
        <v>25</v>
      </c>
      <c r="I11" t="s">
        <v>13</v>
      </c>
    </row>
    <row r="12" spans="1:9" x14ac:dyDescent="0.3">
      <c r="A12" t="s">
        <v>26</v>
      </c>
      <c r="B12" t="s">
        <v>1</v>
      </c>
      <c r="H12" t="s">
        <v>27</v>
      </c>
      <c r="I12" t="s">
        <v>28</v>
      </c>
    </row>
    <row r="13" spans="1:9" x14ac:dyDescent="0.3">
      <c r="A13" t="s">
        <v>29</v>
      </c>
      <c r="B13" t="s">
        <v>1</v>
      </c>
      <c r="H13" t="s">
        <v>30</v>
      </c>
      <c r="I13" t="s">
        <v>31</v>
      </c>
    </row>
    <row r="14" spans="1:9" x14ac:dyDescent="0.3">
      <c r="A14" t="s">
        <v>32</v>
      </c>
      <c r="B14" t="s">
        <v>1</v>
      </c>
      <c r="H14" t="s">
        <v>33</v>
      </c>
      <c r="I14" t="s">
        <v>28</v>
      </c>
    </row>
    <row r="15" spans="1:9" x14ac:dyDescent="0.3">
      <c r="A15" t="s">
        <v>34</v>
      </c>
      <c r="B15" t="s">
        <v>1</v>
      </c>
      <c r="H15" t="s">
        <v>35</v>
      </c>
      <c r="I15" t="s">
        <v>36</v>
      </c>
    </row>
    <row r="16" spans="1:9" x14ac:dyDescent="0.3">
      <c r="A16" t="s">
        <v>37</v>
      </c>
      <c r="B16" t="s">
        <v>1</v>
      </c>
      <c r="H16" t="s">
        <v>38</v>
      </c>
      <c r="I16" t="s">
        <v>39</v>
      </c>
    </row>
    <row r="17" spans="1:9" x14ac:dyDescent="0.3">
      <c r="A17" t="s">
        <v>40</v>
      </c>
      <c r="B17" t="s">
        <v>1</v>
      </c>
      <c r="H17" t="s">
        <v>41</v>
      </c>
      <c r="I17" t="s">
        <v>42</v>
      </c>
    </row>
    <row r="18" spans="1:9" x14ac:dyDescent="0.3">
      <c r="A18" t="s">
        <v>43</v>
      </c>
      <c r="B18" t="s">
        <v>1</v>
      </c>
      <c r="H18" t="s">
        <v>44</v>
      </c>
      <c r="I18" t="s">
        <v>28</v>
      </c>
    </row>
    <row r="19" spans="1:9" x14ac:dyDescent="0.3">
      <c r="A19" t="s">
        <v>45</v>
      </c>
      <c r="B19" t="s">
        <v>1</v>
      </c>
      <c r="H19" t="s">
        <v>46</v>
      </c>
      <c r="I19" t="s">
        <v>39</v>
      </c>
    </row>
    <row r="20" spans="1:9" x14ac:dyDescent="0.3">
      <c r="A20" t="s">
        <v>47</v>
      </c>
      <c r="B20" t="s">
        <v>1</v>
      </c>
      <c r="H20" t="s">
        <v>48</v>
      </c>
      <c r="I20" t="s">
        <v>31</v>
      </c>
    </row>
    <row r="21" spans="1:9" x14ac:dyDescent="0.3">
      <c r="A21" t="s">
        <v>49</v>
      </c>
      <c r="B21" t="s">
        <v>1</v>
      </c>
      <c r="H21" t="s">
        <v>50</v>
      </c>
      <c r="I21" t="s">
        <v>36</v>
      </c>
    </row>
    <row r="22" spans="1:9" x14ac:dyDescent="0.3">
      <c r="A22" t="s">
        <v>51</v>
      </c>
      <c r="B22" t="s">
        <v>1</v>
      </c>
      <c r="H22" t="s">
        <v>52</v>
      </c>
      <c r="I22" t="s">
        <v>31</v>
      </c>
    </row>
    <row r="23" spans="1:9" x14ac:dyDescent="0.3">
      <c r="A23" t="s">
        <v>53</v>
      </c>
      <c r="B23" t="s">
        <v>1</v>
      </c>
      <c r="H23" t="s">
        <v>54</v>
      </c>
      <c r="I23" t="s">
        <v>36</v>
      </c>
    </row>
    <row r="24" spans="1:9" x14ac:dyDescent="0.3">
      <c r="A24" t="s">
        <v>55</v>
      </c>
      <c r="B24" t="s">
        <v>1</v>
      </c>
      <c r="H24" t="s">
        <v>56</v>
      </c>
      <c r="I24" t="s">
        <v>28</v>
      </c>
    </row>
    <row r="25" spans="1:9" x14ac:dyDescent="0.3">
      <c r="A25" t="s">
        <v>57</v>
      </c>
      <c r="B25" t="s">
        <v>1</v>
      </c>
      <c r="H25" t="s">
        <v>58</v>
      </c>
      <c r="I25" t="s">
        <v>39</v>
      </c>
    </row>
    <row r="26" spans="1:9" x14ac:dyDescent="0.3">
      <c r="A26" t="s">
        <v>59</v>
      </c>
      <c r="B26" t="s">
        <v>1</v>
      </c>
      <c r="H26" t="s">
        <v>60</v>
      </c>
      <c r="I26" t="s">
        <v>61</v>
      </c>
    </row>
    <row r="27" spans="1:9" x14ac:dyDescent="0.3">
      <c r="A27" t="s">
        <v>62</v>
      </c>
      <c r="B27" t="s">
        <v>1</v>
      </c>
      <c r="H27" t="s">
        <v>63</v>
      </c>
      <c r="I27" t="s">
        <v>28</v>
      </c>
    </row>
    <row r="28" spans="1:9" x14ac:dyDescent="0.3">
      <c r="A28" t="s">
        <v>64</v>
      </c>
      <c r="B28" t="s">
        <v>1</v>
      </c>
      <c r="H28" t="s">
        <v>65</v>
      </c>
      <c r="I28" t="s">
        <v>66</v>
      </c>
    </row>
    <row r="29" spans="1:9" x14ac:dyDescent="0.3">
      <c r="A29" t="s">
        <v>67</v>
      </c>
      <c r="B29" t="s">
        <v>1</v>
      </c>
      <c r="H29" t="s">
        <v>68</v>
      </c>
      <c r="I29" t="s">
        <v>31</v>
      </c>
    </row>
    <row r="30" spans="1:9" x14ac:dyDescent="0.3">
      <c r="A30" t="s">
        <v>69</v>
      </c>
      <c r="B30" t="s">
        <v>1</v>
      </c>
      <c r="H30" t="s">
        <v>70</v>
      </c>
      <c r="I30" t="s">
        <v>61</v>
      </c>
    </row>
    <row r="31" spans="1:9" x14ac:dyDescent="0.3">
      <c r="A31" t="s">
        <v>71</v>
      </c>
      <c r="B31" t="s">
        <v>1</v>
      </c>
      <c r="H31" t="s">
        <v>72</v>
      </c>
      <c r="I31" t="s">
        <v>39</v>
      </c>
    </row>
    <row r="32" spans="1:9" x14ac:dyDescent="0.3">
      <c r="A32" t="s">
        <v>73</v>
      </c>
      <c r="B32" t="s">
        <v>1</v>
      </c>
      <c r="H32" t="s">
        <v>74</v>
      </c>
      <c r="I32" t="s">
        <v>66</v>
      </c>
    </row>
    <row r="33" spans="1:9" x14ac:dyDescent="0.3">
      <c r="A33" t="s">
        <v>75</v>
      </c>
      <c r="B33" t="s">
        <v>1</v>
      </c>
      <c r="H33" t="s">
        <v>76</v>
      </c>
      <c r="I33" t="s">
        <v>77</v>
      </c>
    </row>
    <row r="34" spans="1:9" x14ac:dyDescent="0.3">
      <c r="A34" t="s">
        <v>78</v>
      </c>
      <c r="B34" t="s">
        <v>1</v>
      </c>
      <c r="H34" t="s">
        <v>79</v>
      </c>
      <c r="I34" t="s">
        <v>31</v>
      </c>
    </row>
    <row r="35" spans="1:9" x14ac:dyDescent="0.3">
      <c r="A35" t="s">
        <v>80</v>
      </c>
      <c r="B35" t="s">
        <v>1</v>
      </c>
      <c r="H35" t="s">
        <v>81</v>
      </c>
      <c r="I35" t="s">
        <v>61</v>
      </c>
    </row>
    <row r="36" spans="1:9" x14ac:dyDescent="0.3">
      <c r="A36" t="s">
        <v>82</v>
      </c>
      <c r="B36" t="s">
        <v>1</v>
      </c>
      <c r="H36" t="s">
        <v>83</v>
      </c>
      <c r="I36" t="s">
        <v>66</v>
      </c>
    </row>
    <row r="37" spans="1:9" x14ac:dyDescent="0.3">
      <c r="A37" t="s">
        <v>84</v>
      </c>
      <c r="B37" t="s">
        <v>1</v>
      </c>
      <c r="H37" t="s">
        <v>85</v>
      </c>
      <c r="I37" t="s">
        <v>39</v>
      </c>
    </row>
    <row r="38" spans="1:9" x14ac:dyDescent="0.3">
      <c r="A38" t="s">
        <v>86</v>
      </c>
      <c r="B38" t="s">
        <v>1</v>
      </c>
      <c r="H38" t="s">
        <v>87</v>
      </c>
      <c r="I38" t="s">
        <v>31</v>
      </c>
    </row>
    <row r="39" spans="1:9" x14ac:dyDescent="0.3">
      <c r="A39" t="s">
        <v>88</v>
      </c>
      <c r="B39" t="s">
        <v>1</v>
      </c>
      <c r="H39" t="s">
        <v>89</v>
      </c>
      <c r="I39" t="s">
        <v>61</v>
      </c>
    </row>
    <row r="40" spans="1:9" x14ac:dyDescent="0.3">
      <c r="A40" t="s">
        <v>90</v>
      </c>
      <c r="B40" t="s">
        <v>1</v>
      </c>
      <c r="H40" t="s">
        <v>91</v>
      </c>
      <c r="I40" t="s">
        <v>77</v>
      </c>
    </row>
    <row r="41" spans="1:9" x14ac:dyDescent="0.3">
      <c r="A41" t="s">
        <v>92</v>
      </c>
      <c r="B41" t="s">
        <v>1</v>
      </c>
      <c r="H41" t="s">
        <v>93</v>
      </c>
      <c r="I41" t="s">
        <v>94</v>
      </c>
    </row>
    <row r="42" spans="1:9" x14ac:dyDescent="0.3">
      <c r="A42" t="s">
        <v>95</v>
      </c>
      <c r="B42" t="s">
        <v>1</v>
      </c>
      <c r="H42" t="s">
        <v>96</v>
      </c>
      <c r="I42" t="s">
        <v>66</v>
      </c>
    </row>
    <row r="43" spans="1:9" x14ac:dyDescent="0.3">
      <c r="A43" t="s">
        <v>97</v>
      </c>
      <c r="B43" t="s">
        <v>1</v>
      </c>
      <c r="H43" t="s">
        <v>98</v>
      </c>
      <c r="I43" t="s">
        <v>77</v>
      </c>
    </row>
    <row r="44" spans="1:9" x14ac:dyDescent="0.3">
      <c r="A44" t="s">
        <v>99</v>
      </c>
      <c r="B44" t="s">
        <v>1</v>
      </c>
      <c r="H44" t="s">
        <v>100</v>
      </c>
      <c r="I44" t="s">
        <v>61</v>
      </c>
    </row>
    <row r="45" spans="1:9" x14ac:dyDescent="0.3">
      <c r="A45" t="s">
        <v>101</v>
      </c>
      <c r="B45" t="s">
        <v>1</v>
      </c>
      <c r="H45" t="s">
        <v>102</v>
      </c>
      <c r="I45" t="s">
        <v>31</v>
      </c>
    </row>
    <row r="46" spans="1:9" x14ac:dyDescent="0.3">
      <c r="A46" t="s">
        <v>103</v>
      </c>
      <c r="B46" t="s">
        <v>1</v>
      </c>
      <c r="H46" t="s">
        <v>104</v>
      </c>
      <c r="I46" t="s">
        <v>66</v>
      </c>
    </row>
    <row r="47" spans="1:9" x14ac:dyDescent="0.3">
      <c r="A47" t="s">
        <v>105</v>
      </c>
      <c r="B47" t="s">
        <v>1</v>
      </c>
      <c r="H47" t="s">
        <v>106</v>
      </c>
      <c r="I47" t="s">
        <v>94</v>
      </c>
    </row>
    <row r="48" spans="1:9" x14ac:dyDescent="0.3">
      <c r="A48" t="s">
        <v>107</v>
      </c>
      <c r="B48" t="s">
        <v>1</v>
      </c>
      <c r="H48" t="s">
        <v>108</v>
      </c>
      <c r="I48" t="s">
        <v>31</v>
      </c>
    </row>
    <row r="49" spans="1:9" x14ac:dyDescent="0.3">
      <c r="A49" t="s">
        <v>109</v>
      </c>
      <c r="B49" t="s">
        <v>1</v>
      </c>
      <c r="H49" t="s">
        <v>110</v>
      </c>
      <c r="I49" t="s">
        <v>42</v>
      </c>
    </row>
    <row r="50" spans="1:9" x14ac:dyDescent="0.3">
      <c r="A50" t="s">
        <v>111</v>
      </c>
      <c r="B50" t="s">
        <v>1</v>
      </c>
      <c r="H50" t="s">
        <v>112</v>
      </c>
      <c r="I50" t="s">
        <v>77</v>
      </c>
    </row>
    <row r="51" spans="1:9" x14ac:dyDescent="0.3">
      <c r="A51" t="s">
        <v>113</v>
      </c>
      <c r="B51" t="s">
        <v>1</v>
      </c>
      <c r="H51" t="s">
        <v>114</v>
      </c>
      <c r="I51" t="s">
        <v>66</v>
      </c>
    </row>
    <row r="52" spans="1:9" x14ac:dyDescent="0.3">
      <c r="A52" t="s">
        <v>115</v>
      </c>
      <c r="B52" t="s">
        <v>1</v>
      </c>
      <c r="H52" t="s">
        <v>116</v>
      </c>
      <c r="I52" t="s">
        <v>94</v>
      </c>
    </row>
    <row r="53" spans="1:9" x14ac:dyDescent="0.3">
      <c r="A53" t="s">
        <v>117</v>
      </c>
      <c r="B53" t="s">
        <v>1</v>
      </c>
      <c r="H53" t="s">
        <v>118</v>
      </c>
      <c r="I53" t="s">
        <v>119</v>
      </c>
    </row>
    <row r="54" spans="1:9" x14ac:dyDescent="0.3">
      <c r="A54" t="s">
        <v>120</v>
      </c>
      <c r="B54" t="s">
        <v>1</v>
      </c>
      <c r="H54" t="s">
        <v>121</v>
      </c>
      <c r="I54" t="s">
        <v>61</v>
      </c>
    </row>
    <row r="55" spans="1:9" x14ac:dyDescent="0.3">
      <c r="A55" t="s">
        <v>122</v>
      </c>
      <c r="B55" t="s">
        <v>1</v>
      </c>
      <c r="H55" t="s">
        <v>123</v>
      </c>
      <c r="I55" t="s">
        <v>31</v>
      </c>
    </row>
    <row r="56" spans="1:9" x14ac:dyDescent="0.3">
      <c r="A56" t="s">
        <v>124</v>
      </c>
      <c r="B56" t="s">
        <v>1</v>
      </c>
      <c r="H56" t="s">
        <v>125</v>
      </c>
      <c r="I56" t="s">
        <v>94</v>
      </c>
    </row>
    <row r="57" spans="1:9" x14ac:dyDescent="0.3">
      <c r="A57" t="s">
        <v>126</v>
      </c>
      <c r="B57" t="s">
        <v>1</v>
      </c>
      <c r="H57" t="s">
        <v>127</v>
      </c>
      <c r="I57" t="s">
        <v>66</v>
      </c>
    </row>
    <row r="58" spans="1:9" x14ac:dyDescent="0.3">
      <c r="A58" t="s">
        <v>128</v>
      </c>
      <c r="B58" t="s">
        <v>1</v>
      </c>
      <c r="H58" t="s">
        <v>129</v>
      </c>
      <c r="I58" t="s">
        <v>31</v>
      </c>
    </row>
    <row r="59" spans="1:9" x14ac:dyDescent="0.3">
      <c r="A59" t="s">
        <v>378</v>
      </c>
      <c r="B59" t="s">
        <v>1</v>
      </c>
      <c r="H59" t="s">
        <v>130</v>
      </c>
      <c r="I59" t="s">
        <v>61</v>
      </c>
    </row>
    <row r="60" spans="1:9" x14ac:dyDescent="0.3">
      <c r="H60" t="s">
        <v>131</v>
      </c>
      <c r="I60" t="s">
        <v>119</v>
      </c>
    </row>
    <row r="61" spans="1:9" x14ac:dyDescent="0.3">
      <c r="H61" t="s">
        <v>132</v>
      </c>
      <c r="I61" t="s">
        <v>66</v>
      </c>
    </row>
    <row r="62" spans="1:9" x14ac:dyDescent="0.3">
      <c r="A62" t="s">
        <v>60</v>
      </c>
      <c r="B62" t="s">
        <v>133</v>
      </c>
      <c r="C62" t="s">
        <v>61</v>
      </c>
      <c r="H62" t="s">
        <v>134</v>
      </c>
      <c r="I62" t="s">
        <v>94</v>
      </c>
    </row>
    <row r="63" spans="1:9" x14ac:dyDescent="0.3">
      <c r="A63" t="s">
        <v>70</v>
      </c>
      <c r="B63" t="s">
        <v>133</v>
      </c>
      <c r="C63" t="s">
        <v>61</v>
      </c>
      <c r="H63" t="s">
        <v>135</v>
      </c>
      <c r="I63" t="s">
        <v>119</v>
      </c>
    </row>
    <row r="64" spans="1:9" x14ac:dyDescent="0.3">
      <c r="A64" t="s">
        <v>81</v>
      </c>
      <c r="B64" t="s">
        <v>133</v>
      </c>
      <c r="C64" t="s">
        <v>61</v>
      </c>
      <c r="H64" t="s">
        <v>136</v>
      </c>
      <c r="I64" t="s">
        <v>61</v>
      </c>
    </row>
    <row r="65" spans="1:9" x14ac:dyDescent="0.3">
      <c r="A65" t="s">
        <v>89</v>
      </c>
      <c r="B65" t="s">
        <v>133</v>
      </c>
      <c r="C65" t="s">
        <v>61</v>
      </c>
      <c r="H65" t="s">
        <v>137</v>
      </c>
      <c r="I65" t="s">
        <v>31</v>
      </c>
    </row>
    <row r="66" spans="1:9" x14ac:dyDescent="0.3">
      <c r="A66" t="s">
        <v>100</v>
      </c>
      <c r="B66" t="s">
        <v>133</v>
      </c>
      <c r="C66" t="s">
        <v>61</v>
      </c>
      <c r="H66" t="s">
        <v>138</v>
      </c>
      <c r="I66" t="s">
        <v>66</v>
      </c>
    </row>
    <row r="67" spans="1:9" x14ac:dyDescent="0.3">
      <c r="A67" t="s">
        <v>110</v>
      </c>
      <c r="B67" t="s">
        <v>133</v>
      </c>
      <c r="C67" t="s">
        <v>42</v>
      </c>
      <c r="H67" t="s">
        <v>139</v>
      </c>
      <c r="I67" t="s">
        <v>140</v>
      </c>
    </row>
    <row r="68" spans="1:9" x14ac:dyDescent="0.3">
      <c r="A68" t="s">
        <v>41</v>
      </c>
      <c r="B68" t="s">
        <v>133</v>
      </c>
      <c r="C68" t="s">
        <v>42</v>
      </c>
      <c r="H68" t="s">
        <v>141</v>
      </c>
      <c r="I68" t="s">
        <v>31</v>
      </c>
    </row>
    <row r="69" spans="1:9" x14ac:dyDescent="0.3">
      <c r="A69" t="s">
        <v>121</v>
      </c>
      <c r="B69" t="s">
        <v>133</v>
      </c>
      <c r="C69" t="s">
        <v>61</v>
      </c>
      <c r="H69" t="s">
        <v>142</v>
      </c>
      <c r="I69" t="s">
        <v>61</v>
      </c>
    </row>
    <row r="70" spans="1:9" x14ac:dyDescent="0.3">
      <c r="A70" t="s">
        <v>130</v>
      </c>
      <c r="B70" t="s">
        <v>133</v>
      </c>
      <c r="C70" t="s">
        <v>61</v>
      </c>
      <c r="H70" t="s">
        <v>143</v>
      </c>
      <c r="I70" t="s">
        <v>119</v>
      </c>
    </row>
    <row r="71" spans="1:9" x14ac:dyDescent="0.3">
      <c r="A71" t="s">
        <v>136</v>
      </c>
      <c r="B71" t="s">
        <v>133</v>
      </c>
      <c r="C71" t="s">
        <v>61</v>
      </c>
      <c r="H71" t="s">
        <v>144</v>
      </c>
      <c r="I71" t="s">
        <v>66</v>
      </c>
    </row>
    <row r="72" spans="1:9" x14ac:dyDescent="0.3">
      <c r="A72" t="s">
        <v>142</v>
      </c>
      <c r="B72" t="s">
        <v>133</v>
      </c>
      <c r="C72" t="s">
        <v>61</v>
      </c>
      <c r="H72" t="s">
        <v>145</v>
      </c>
      <c r="I72" t="s">
        <v>140</v>
      </c>
    </row>
    <row r="73" spans="1:9" x14ac:dyDescent="0.3">
      <c r="A73" t="s">
        <v>146</v>
      </c>
      <c r="B73" t="s">
        <v>133</v>
      </c>
      <c r="C73" t="s">
        <v>42</v>
      </c>
      <c r="H73" t="s">
        <v>147</v>
      </c>
      <c r="I73" t="s">
        <v>119</v>
      </c>
    </row>
    <row r="74" spans="1:9" x14ac:dyDescent="0.3">
      <c r="A74" t="s">
        <v>148</v>
      </c>
      <c r="B74" t="s">
        <v>133</v>
      </c>
      <c r="C74" t="s">
        <v>42</v>
      </c>
      <c r="H74" t="s">
        <v>146</v>
      </c>
      <c r="I74" t="s">
        <v>42</v>
      </c>
    </row>
    <row r="75" spans="1:9" x14ac:dyDescent="0.3">
      <c r="A75" t="s">
        <v>149</v>
      </c>
      <c r="B75" t="s">
        <v>133</v>
      </c>
      <c r="C75" t="s">
        <v>42</v>
      </c>
      <c r="H75" t="s">
        <v>150</v>
      </c>
      <c r="I75" t="s">
        <v>151</v>
      </c>
    </row>
    <row r="76" spans="1:9" x14ac:dyDescent="0.3">
      <c r="A76" t="s">
        <v>152</v>
      </c>
      <c r="B76" t="s">
        <v>133</v>
      </c>
      <c r="C76" t="s">
        <v>61</v>
      </c>
      <c r="H76" t="s">
        <v>153</v>
      </c>
      <c r="I76" t="s">
        <v>140</v>
      </c>
    </row>
    <row r="77" spans="1:9" x14ac:dyDescent="0.3">
      <c r="A77" t="s">
        <v>154</v>
      </c>
      <c r="B77" t="s">
        <v>133</v>
      </c>
      <c r="C77" t="s">
        <v>61</v>
      </c>
      <c r="H77" t="s">
        <v>155</v>
      </c>
      <c r="I77" t="s">
        <v>66</v>
      </c>
    </row>
    <row r="78" spans="1:9" x14ac:dyDescent="0.3">
      <c r="A78" t="s">
        <v>156</v>
      </c>
      <c r="B78" t="s">
        <v>133</v>
      </c>
      <c r="C78" t="s">
        <v>61</v>
      </c>
      <c r="H78" t="s">
        <v>157</v>
      </c>
      <c r="I78" t="s">
        <v>158</v>
      </c>
    </row>
    <row r="79" spans="1:9" x14ac:dyDescent="0.3">
      <c r="A79" t="s">
        <v>159</v>
      </c>
      <c r="B79" t="s">
        <v>133</v>
      </c>
      <c r="C79" t="s">
        <v>61</v>
      </c>
      <c r="H79" t="s">
        <v>148</v>
      </c>
      <c r="I79" t="s">
        <v>42</v>
      </c>
    </row>
    <row r="80" spans="1:9" x14ac:dyDescent="0.3">
      <c r="A80" t="s">
        <v>160</v>
      </c>
      <c r="B80" t="s">
        <v>133</v>
      </c>
      <c r="C80" t="s">
        <v>42</v>
      </c>
      <c r="H80" t="s">
        <v>161</v>
      </c>
      <c r="I80" t="s">
        <v>151</v>
      </c>
    </row>
    <row r="81" spans="1:9" x14ac:dyDescent="0.3">
      <c r="A81" t="s">
        <v>162</v>
      </c>
      <c r="B81" t="s">
        <v>133</v>
      </c>
      <c r="C81" t="s">
        <v>42</v>
      </c>
      <c r="H81" t="s">
        <v>163</v>
      </c>
      <c r="I81" t="s">
        <v>66</v>
      </c>
    </row>
    <row r="82" spans="1:9" x14ac:dyDescent="0.3">
      <c r="A82" t="s">
        <v>164</v>
      </c>
      <c r="B82" t="s">
        <v>133</v>
      </c>
      <c r="C82" t="s">
        <v>61</v>
      </c>
      <c r="H82" t="s">
        <v>165</v>
      </c>
      <c r="I82" t="s">
        <v>140</v>
      </c>
    </row>
    <row r="83" spans="1:9" x14ac:dyDescent="0.3">
      <c r="A83" t="s">
        <v>166</v>
      </c>
      <c r="B83" t="s">
        <v>133</v>
      </c>
      <c r="C83" t="s">
        <v>42</v>
      </c>
      <c r="H83" t="s">
        <v>167</v>
      </c>
      <c r="I83" t="s">
        <v>151</v>
      </c>
    </row>
    <row r="84" spans="1:9" x14ac:dyDescent="0.3">
      <c r="A84" t="s">
        <v>168</v>
      </c>
      <c r="B84" t="s">
        <v>133</v>
      </c>
      <c r="C84" t="s">
        <v>42</v>
      </c>
      <c r="H84" t="s">
        <v>149</v>
      </c>
      <c r="I84" t="s">
        <v>42</v>
      </c>
    </row>
    <row r="85" spans="1:9" x14ac:dyDescent="0.3">
      <c r="A85" t="s">
        <v>169</v>
      </c>
      <c r="B85" t="s">
        <v>133</v>
      </c>
      <c r="C85" t="s">
        <v>61</v>
      </c>
      <c r="H85" t="s">
        <v>170</v>
      </c>
      <c r="I85" t="s">
        <v>158</v>
      </c>
    </row>
    <row r="86" spans="1:9" x14ac:dyDescent="0.3">
      <c r="A86" t="s">
        <v>171</v>
      </c>
      <c r="B86" t="s">
        <v>133</v>
      </c>
      <c r="C86" t="s">
        <v>42</v>
      </c>
      <c r="H86" t="s">
        <v>172</v>
      </c>
      <c r="I86" t="s">
        <v>173</v>
      </c>
    </row>
    <row r="87" spans="1:9" x14ac:dyDescent="0.3">
      <c r="A87" t="s">
        <v>174</v>
      </c>
      <c r="B87" t="s">
        <v>133</v>
      </c>
      <c r="C87" t="s">
        <v>61</v>
      </c>
      <c r="H87" t="s">
        <v>175</v>
      </c>
      <c r="I87" t="s">
        <v>140</v>
      </c>
    </row>
    <row r="88" spans="1:9" x14ac:dyDescent="0.3">
      <c r="A88" t="s">
        <v>176</v>
      </c>
      <c r="B88" t="s">
        <v>133</v>
      </c>
      <c r="C88" t="s">
        <v>61</v>
      </c>
      <c r="H88" t="s">
        <v>152</v>
      </c>
      <c r="I88" t="s">
        <v>61</v>
      </c>
    </row>
    <row r="89" spans="1:9" x14ac:dyDescent="0.3">
      <c r="A89" t="s">
        <v>177</v>
      </c>
      <c r="B89" t="s">
        <v>133</v>
      </c>
      <c r="C89" t="s">
        <v>42</v>
      </c>
      <c r="H89" t="s">
        <v>178</v>
      </c>
      <c r="I89" t="s">
        <v>151</v>
      </c>
    </row>
    <row r="90" spans="1:9" x14ac:dyDescent="0.3">
      <c r="A90" t="s">
        <v>179</v>
      </c>
      <c r="B90" t="s">
        <v>133</v>
      </c>
      <c r="C90" t="s">
        <v>61</v>
      </c>
      <c r="H90" t="s">
        <v>180</v>
      </c>
      <c r="I90" t="s">
        <v>158</v>
      </c>
    </row>
    <row r="91" spans="1:9" x14ac:dyDescent="0.3">
      <c r="A91" t="s">
        <v>181</v>
      </c>
      <c r="B91" t="s">
        <v>133</v>
      </c>
      <c r="C91" t="s">
        <v>42</v>
      </c>
      <c r="H91" t="s">
        <v>182</v>
      </c>
      <c r="I91" t="s">
        <v>140</v>
      </c>
    </row>
    <row r="92" spans="1:9" x14ac:dyDescent="0.3">
      <c r="A92" t="s">
        <v>183</v>
      </c>
      <c r="B92" t="s">
        <v>133</v>
      </c>
      <c r="C92" t="s">
        <v>61</v>
      </c>
      <c r="H92" t="s">
        <v>184</v>
      </c>
      <c r="I92" t="s">
        <v>173</v>
      </c>
    </row>
    <row r="93" spans="1:9" x14ac:dyDescent="0.3">
      <c r="A93" t="s">
        <v>185</v>
      </c>
      <c r="B93" t="s">
        <v>133</v>
      </c>
      <c r="C93" t="s">
        <v>42</v>
      </c>
      <c r="H93" t="s">
        <v>186</v>
      </c>
      <c r="I93" t="s">
        <v>151</v>
      </c>
    </row>
    <row r="94" spans="1:9" x14ac:dyDescent="0.3">
      <c r="A94" t="s">
        <v>187</v>
      </c>
      <c r="B94" t="s">
        <v>133</v>
      </c>
      <c r="C94" t="s">
        <v>42</v>
      </c>
      <c r="H94" t="s">
        <v>154</v>
      </c>
      <c r="I94" t="s">
        <v>61</v>
      </c>
    </row>
    <row r="95" spans="1:9" x14ac:dyDescent="0.3">
      <c r="H95" t="s">
        <v>188</v>
      </c>
      <c r="I95" t="s">
        <v>158</v>
      </c>
    </row>
    <row r="96" spans="1:9" x14ac:dyDescent="0.3">
      <c r="H96" t="s">
        <v>189</v>
      </c>
      <c r="I96" t="s">
        <v>173</v>
      </c>
    </row>
    <row r="97" spans="1:9" x14ac:dyDescent="0.3">
      <c r="H97" t="s">
        <v>190</v>
      </c>
      <c r="I97" t="s">
        <v>140</v>
      </c>
    </row>
    <row r="98" spans="1:9" x14ac:dyDescent="0.3">
      <c r="H98" t="s">
        <v>191</v>
      </c>
      <c r="I98" t="s">
        <v>158</v>
      </c>
    </row>
    <row r="99" spans="1:9" x14ac:dyDescent="0.3">
      <c r="A99" t="s">
        <v>192</v>
      </c>
      <c r="B99" t="s">
        <v>193</v>
      </c>
      <c r="C99" t="s">
        <v>194</v>
      </c>
      <c r="H99" t="s">
        <v>156</v>
      </c>
      <c r="I99" t="s">
        <v>61</v>
      </c>
    </row>
    <row r="100" spans="1:9" x14ac:dyDescent="0.3">
      <c r="A100" t="s">
        <v>195</v>
      </c>
      <c r="B100" t="s">
        <v>193</v>
      </c>
      <c r="C100" t="s">
        <v>194</v>
      </c>
      <c r="H100" t="s">
        <v>196</v>
      </c>
      <c r="I100" t="s">
        <v>151</v>
      </c>
    </row>
    <row r="101" spans="1:9" x14ac:dyDescent="0.3">
      <c r="A101" t="s">
        <v>197</v>
      </c>
      <c r="B101" t="s">
        <v>193</v>
      </c>
      <c r="C101" t="s">
        <v>194</v>
      </c>
      <c r="H101" t="s">
        <v>198</v>
      </c>
      <c r="I101" t="s">
        <v>140</v>
      </c>
    </row>
    <row r="102" spans="1:9" x14ac:dyDescent="0.3">
      <c r="A102" t="s">
        <v>199</v>
      </c>
      <c r="B102" t="s">
        <v>193</v>
      </c>
      <c r="C102" t="s">
        <v>194</v>
      </c>
      <c r="H102" t="s">
        <v>200</v>
      </c>
      <c r="I102" t="s">
        <v>173</v>
      </c>
    </row>
    <row r="103" spans="1:9" x14ac:dyDescent="0.3">
      <c r="A103" t="s">
        <v>201</v>
      </c>
      <c r="B103" t="s">
        <v>193</v>
      </c>
      <c r="C103" t="s">
        <v>194</v>
      </c>
      <c r="H103" t="s">
        <v>202</v>
      </c>
      <c r="I103" t="s">
        <v>151</v>
      </c>
    </row>
    <row r="104" spans="1:9" x14ac:dyDescent="0.3">
      <c r="A104" t="s">
        <v>203</v>
      </c>
      <c r="B104" t="s">
        <v>193</v>
      </c>
      <c r="C104" t="s">
        <v>194</v>
      </c>
      <c r="H104" t="s">
        <v>159</v>
      </c>
      <c r="I104" t="s">
        <v>61</v>
      </c>
    </row>
    <row r="105" spans="1:9" x14ac:dyDescent="0.3">
      <c r="A105" t="s">
        <v>204</v>
      </c>
      <c r="B105" t="s">
        <v>193</v>
      </c>
      <c r="C105" t="s">
        <v>194</v>
      </c>
      <c r="H105" t="s">
        <v>205</v>
      </c>
      <c r="I105" t="s">
        <v>158</v>
      </c>
    </row>
    <row r="106" spans="1:9" x14ac:dyDescent="0.3">
      <c r="A106" t="s">
        <v>206</v>
      </c>
      <c r="B106" t="s">
        <v>193</v>
      </c>
      <c r="C106" t="s">
        <v>194</v>
      </c>
      <c r="H106" t="s">
        <v>207</v>
      </c>
      <c r="I106" t="s">
        <v>208</v>
      </c>
    </row>
    <row r="107" spans="1:9" x14ac:dyDescent="0.3">
      <c r="A107" t="s">
        <v>209</v>
      </c>
      <c r="B107" t="s">
        <v>193</v>
      </c>
      <c r="C107" t="s">
        <v>194</v>
      </c>
      <c r="H107" t="s">
        <v>210</v>
      </c>
      <c r="I107" t="s">
        <v>211</v>
      </c>
    </row>
    <row r="108" spans="1:9" x14ac:dyDescent="0.3">
      <c r="A108" t="s">
        <v>212</v>
      </c>
      <c r="B108" t="s">
        <v>193</v>
      </c>
      <c r="C108" t="s">
        <v>194</v>
      </c>
      <c r="H108" t="s">
        <v>160</v>
      </c>
      <c r="I108" t="s">
        <v>42</v>
      </c>
    </row>
    <row r="109" spans="1:9" x14ac:dyDescent="0.3">
      <c r="H109" t="s">
        <v>213</v>
      </c>
      <c r="I109" t="s">
        <v>214</v>
      </c>
    </row>
    <row r="110" spans="1:9" x14ac:dyDescent="0.3">
      <c r="H110" t="s">
        <v>215</v>
      </c>
      <c r="I110" t="s">
        <v>173</v>
      </c>
    </row>
    <row r="111" spans="1:9" x14ac:dyDescent="0.3">
      <c r="A111" t="s">
        <v>216</v>
      </c>
      <c r="B111" t="s">
        <v>193</v>
      </c>
      <c r="C111" t="s">
        <v>217</v>
      </c>
      <c r="H111" t="s">
        <v>218</v>
      </c>
      <c r="I111" t="s">
        <v>211</v>
      </c>
    </row>
    <row r="112" spans="1:9" x14ac:dyDescent="0.3">
      <c r="A112" t="s">
        <v>219</v>
      </c>
      <c r="B112" t="s">
        <v>193</v>
      </c>
      <c r="C112" t="s">
        <v>217</v>
      </c>
      <c r="H112" t="s">
        <v>162</v>
      </c>
      <c r="I112" t="s">
        <v>42</v>
      </c>
    </row>
    <row r="113" spans="1:9" x14ac:dyDescent="0.3">
      <c r="A113" t="s">
        <v>220</v>
      </c>
      <c r="B113" t="s">
        <v>193</v>
      </c>
      <c r="C113" t="s">
        <v>217</v>
      </c>
      <c r="H113" t="s">
        <v>221</v>
      </c>
      <c r="I113" t="s">
        <v>214</v>
      </c>
    </row>
    <row r="114" spans="1:9" x14ac:dyDescent="0.3">
      <c r="A114" t="s">
        <v>222</v>
      </c>
      <c r="B114" t="s">
        <v>193</v>
      </c>
      <c r="C114" t="s">
        <v>217</v>
      </c>
      <c r="H114" t="s">
        <v>223</v>
      </c>
      <c r="I114" t="s">
        <v>173</v>
      </c>
    </row>
    <row r="115" spans="1:9" x14ac:dyDescent="0.3">
      <c r="A115" t="s">
        <v>224</v>
      </c>
      <c r="B115" t="s">
        <v>193</v>
      </c>
      <c r="C115" t="s">
        <v>217</v>
      </c>
      <c r="H115" t="s">
        <v>225</v>
      </c>
      <c r="I115" t="s">
        <v>208</v>
      </c>
    </row>
    <row r="116" spans="1:9" x14ac:dyDescent="0.3">
      <c r="H116" t="s">
        <v>226</v>
      </c>
      <c r="I116" t="s">
        <v>211</v>
      </c>
    </row>
    <row r="117" spans="1:9" x14ac:dyDescent="0.3">
      <c r="H117" t="s">
        <v>227</v>
      </c>
      <c r="I117" t="s">
        <v>214</v>
      </c>
    </row>
    <row r="118" spans="1:9" x14ac:dyDescent="0.3">
      <c r="A118" t="s">
        <v>228</v>
      </c>
      <c r="B118" t="s">
        <v>193</v>
      </c>
      <c r="C118" t="s">
        <v>229</v>
      </c>
      <c r="H118" t="s">
        <v>230</v>
      </c>
      <c r="I118" t="s">
        <v>208</v>
      </c>
    </row>
    <row r="119" spans="1:9" x14ac:dyDescent="0.3">
      <c r="A119" t="s">
        <v>231</v>
      </c>
      <c r="B119" t="s">
        <v>193</v>
      </c>
      <c r="C119" t="s">
        <v>229</v>
      </c>
      <c r="H119" t="s">
        <v>164</v>
      </c>
      <c r="I119" t="s">
        <v>61</v>
      </c>
    </row>
    <row r="120" spans="1:9" x14ac:dyDescent="0.3">
      <c r="A120" t="s">
        <v>232</v>
      </c>
      <c r="B120" t="s">
        <v>193</v>
      </c>
      <c r="C120" t="s">
        <v>229</v>
      </c>
      <c r="H120" t="s">
        <v>233</v>
      </c>
      <c r="I120" t="s">
        <v>234</v>
      </c>
    </row>
    <row r="121" spans="1:9" x14ac:dyDescent="0.3">
      <c r="A121" t="s">
        <v>235</v>
      </c>
      <c r="B121" t="s">
        <v>193</v>
      </c>
      <c r="C121" t="s">
        <v>229</v>
      </c>
      <c r="H121" t="s">
        <v>236</v>
      </c>
      <c r="I121" t="s">
        <v>211</v>
      </c>
    </row>
    <row r="122" spans="1:9" x14ac:dyDescent="0.3">
      <c r="H122" t="s">
        <v>237</v>
      </c>
      <c r="I122" t="s">
        <v>214</v>
      </c>
    </row>
    <row r="123" spans="1:9" x14ac:dyDescent="0.3">
      <c r="H123" t="s">
        <v>238</v>
      </c>
      <c r="I123" t="s">
        <v>208</v>
      </c>
    </row>
    <row r="124" spans="1:9" x14ac:dyDescent="0.3">
      <c r="A124" t="s">
        <v>239</v>
      </c>
      <c r="B124" t="s">
        <v>193</v>
      </c>
      <c r="C124" t="s">
        <v>6</v>
      </c>
      <c r="H124" t="s">
        <v>240</v>
      </c>
      <c r="I124" t="s">
        <v>234</v>
      </c>
    </row>
    <row r="125" spans="1:9" x14ac:dyDescent="0.3">
      <c r="A125" t="s">
        <v>241</v>
      </c>
      <c r="B125" t="s">
        <v>193</v>
      </c>
      <c r="C125" t="s">
        <v>6</v>
      </c>
      <c r="H125" t="s">
        <v>166</v>
      </c>
      <c r="I125" t="s">
        <v>42</v>
      </c>
    </row>
    <row r="126" spans="1:9" x14ac:dyDescent="0.3">
      <c r="A126" t="s">
        <v>5</v>
      </c>
      <c r="B126" t="s">
        <v>193</v>
      </c>
      <c r="C126" t="s">
        <v>6</v>
      </c>
      <c r="H126" t="s">
        <v>242</v>
      </c>
      <c r="I126" t="s">
        <v>211</v>
      </c>
    </row>
    <row r="127" spans="1:9" x14ac:dyDescent="0.3">
      <c r="A127" t="s">
        <v>8</v>
      </c>
      <c r="B127" t="s">
        <v>193</v>
      </c>
      <c r="C127" t="s">
        <v>6</v>
      </c>
      <c r="H127" t="s">
        <v>243</v>
      </c>
      <c r="I127" t="s">
        <v>214</v>
      </c>
    </row>
    <row r="128" spans="1:9" x14ac:dyDescent="0.3">
      <c r="A128" t="s">
        <v>10</v>
      </c>
      <c r="B128" t="s">
        <v>193</v>
      </c>
      <c r="C128" t="s">
        <v>6</v>
      </c>
      <c r="H128" t="s">
        <v>244</v>
      </c>
      <c r="I128" t="s">
        <v>208</v>
      </c>
    </row>
    <row r="129" spans="1:9" x14ac:dyDescent="0.3">
      <c r="H129" t="s">
        <v>168</v>
      </c>
      <c r="I129" t="s">
        <v>42</v>
      </c>
    </row>
    <row r="130" spans="1:9" x14ac:dyDescent="0.3">
      <c r="H130" t="s">
        <v>245</v>
      </c>
      <c r="I130" t="s">
        <v>234</v>
      </c>
    </row>
    <row r="131" spans="1:9" x14ac:dyDescent="0.3">
      <c r="A131" t="s">
        <v>12</v>
      </c>
      <c r="B131" t="s">
        <v>193</v>
      </c>
      <c r="C131" t="s">
        <v>13</v>
      </c>
      <c r="H131" t="s">
        <v>246</v>
      </c>
      <c r="I131" t="s">
        <v>211</v>
      </c>
    </row>
    <row r="132" spans="1:9" x14ac:dyDescent="0.3">
      <c r="A132" t="s">
        <v>15</v>
      </c>
      <c r="B132" t="s">
        <v>193</v>
      </c>
      <c r="C132" t="s">
        <v>13</v>
      </c>
      <c r="H132" t="s">
        <v>247</v>
      </c>
      <c r="I132" t="s">
        <v>214</v>
      </c>
    </row>
    <row r="133" spans="1:9" x14ac:dyDescent="0.3">
      <c r="A133" t="s">
        <v>17</v>
      </c>
      <c r="B133" t="s">
        <v>193</v>
      </c>
      <c r="C133" t="s">
        <v>13</v>
      </c>
      <c r="H133" t="s">
        <v>248</v>
      </c>
      <c r="I133" t="s">
        <v>208</v>
      </c>
    </row>
    <row r="134" spans="1:9" x14ac:dyDescent="0.3">
      <c r="A134" t="s">
        <v>19</v>
      </c>
      <c r="B134" t="s">
        <v>193</v>
      </c>
      <c r="C134" t="s">
        <v>13</v>
      </c>
      <c r="H134" t="s">
        <v>249</v>
      </c>
      <c r="I134" t="s">
        <v>234</v>
      </c>
    </row>
    <row r="135" spans="1:9" x14ac:dyDescent="0.3">
      <c r="A135" t="s">
        <v>21</v>
      </c>
      <c r="B135" t="s">
        <v>193</v>
      </c>
      <c r="C135" t="s">
        <v>13</v>
      </c>
      <c r="H135" t="s">
        <v>169</v>
      </c>
      <c r="I135" t="s">
        <v>61</v>
      </c>
    </row>
    <row r="136" spans="1:9" x14ac:dyDescent="0.3">
      <c r="A136" t="s">
        <v>23</v>
      </c>
      <c r="B136" t="s">
        <v>193</v>
      </c>
      <c r="C136" t="s">
        <v>13</v>
      </c>
      <c r="H136" t="s">
        <v>250</v>
      </c>
      <c r="I136" t="s">
        <v>211</v>
      </c>
    </row>
    <row r="137" spans="1:9" x14ac:dyDescent="0.3">
      <c r="A137" t="s">
        <v>25</v>
      </c>
      <c r="B137" t="s">
        <v>193</v>
      </c>
      <c r="C137" t="s">
        <v>13</v>
      </c>
      <c r="H137" t="s">
        <v>251</v>
      </c>
      <c r="I137" t="s">
        <v>214</v>
      </c>
    </row>
    <row r="138" spans="1:9" x14ac:dyDescent="0.3">
      <c r="H138" t="s">
        <v>252</v>
      </c>
      <c r="I138" t="s">
        <v>208</v>
      </c>
    </row>
    <row r="139" spans="1:9" x14ac:dyDescent="0.3">
      <c r="H139" t="s">
        <v>253</v>
      </c>
      <c r="I139" t="s">
        <v>234</v>
      </c>
    </row>
    <row r="140" spans="1:9" x14ac:dyDescent="0.3">
      <c r="A140" t="s">
        <v>27</v>
      </c>
      <c r="B140" t="s">
        <v>193</v>
      </c>
      <c r="C140" t="s">
        <v>28</v>
      </c>
      <c r="H140" t="s">
        <v>171</v>
      </c>
      <c r="I140" t="s">
        <v>42</v>
      </c>
    </row>
    <row r="141" spans="1:9" x14ac:dyDescent="0.3">
      <c r="A141" t="s">
        <v>33</v>
      </c>
      <c r="B141" t="s">
        <v>193</v>
      </c>
      <c r="C141" t="s">
        <v>28</v>
      </c>
      <c r="H141" t="s">
        <v>254</v>
      </c>
      <c r="I141" t="s">
        <v>211</v>
      </c>
    </row>
    <row r="142" spans="1:9" x14ac:dyDescent="0.3">
      <c r="A142" t="s">
        <v>44</v>
      </c>
      <c r="B142" t="s">
        <v>193</v>
      </c>
      <c r="C142" t="s">
        <v>28</v>
      </c>
      <c r="H142" t="s">
        <v>255</v>
      </c>
      <c r="I142" t="s">
        <v>256</v>
      </c>
    </row>
    <row r="143" spans="1:9" x14ac:dyDescent="0.3">
      <c r="A143" t="s">
        <v>56</v>
      </c>
      <c r="B143" t="s">
        <v>193</v>
      </c>
      <c r="C143" t="s">
        <v>28</v>
      </c>
      <c r="H143" t="s">
        <v>257</v>
      </c>
      <c r="I143" t="s">
        <v>258</v>
      </c>
    </row>
    <row r="144" spans="1:9" x14ac:dyDescent="0.3">
      <c r="A144" t="s">
        <v>63</v>
      </c>
      <c r="B144" t="s">
        <v>193</v>
      </c>
      <c r="C144" t="s">
        <v>28</v>
      </c>
      <c r="H144" t="s">
        <v>259</v>
      </c>
      <c r="I144" t="s">
        <v>234</v>
      </c>
    </row>
    <row r="145" spans="1:9" x14ac:dyDescent="0.3">
      <c r="H145" t="s">
        <v>174</v>
      </c>
      <c r="I145" t="s">
        <v>61</v>
      </c>
    </row>
    <row r="146" spans="1:9" x14ac:dyDescent="0.3">
      <c r="H146" t="s">
        <v>260</v>
      </c>
      <c r="I146" t="s">
        <v>261</v>
      </c>
    </row>
    <row r="147" spans="1:9" x14ac:dyDescent="0.3">
      <c r="H147" t="s">
        <v>262</v>
      </c>
      <c r="I147" t="s">
        <v>256</v>
      </c>
    </row>
    <row r="148" spans="1:9" x14ac:dyDescent="0.3">
      <c r="H148" t="s">
        <v>263</v>
      </c>
      <c r="I148" t="s">
        <v>258</v>
      </c>
    </row>
    <row r="149" spans="1:9" x14ac:dyDescent="0.3">
      <c r="H149" t="s">
        <v>264</v>
      </c>
      <c r="I149" t="s">
        <v>234</v>
      </c>
    </row>
    <row r="150" spans="1:9" x14ac:dyDescent="0.3">
      <c r="H150" t="s">
        <v>176</v>
      </c>
      <c r="I150" t="s">
        <v>61</v>
      </c>
    </row>
    <row r="151" spans="1:9" x14ac:dyDescent="0.3">
      <c r="H151" t="s">
        <v>265</v>
      </c>
      <c r="I151" t="s">
        <v>261</v>
      </c>
    </row>
    <row r="152" spans="1:9" x14ac:dyDescent="0.3">
      <c r="H152" t="s">
        <v>266</v>
      </c>
      <c r="I152" t="s">
        <v>256</v>
      </c>
    </row>
    <row r="153" spans="1:9" x14ac:dyDescent="0.3">
      <c r="A153" t="s">
        <v>77</v>
      </c>
      <c r="B153" t="s">
        <v>267</v>
      </c>
      <c r="C153" t="s">
        <v>268</v>
      </c>
      <c r="H153" t="s">
        <v>269</v>
      </c>
      <c r="I153" t="s">
        <v>234</v>
      </c>
    </row>
    <row r="154" spans="1:9" x14ac:dyDescent="0.3">
      <c r="A154" t="s">
        <v>76</v>
      </c>
      <c r="B154" t="s">
        <v>270</v>
      </c>
      <c r="C154" t="s">
        <v>77</v>
      </c>
      <c r="H154" t="s">
        <v>271</v>
      </c>
      <c r="I154" t="s">
        <v>258</v>
      </c>
    </row>
    <row r="155" spans="1:9" x14ac:dyDescent="0.3">
      <c r="A155" t="s">
        <v>91</v>
      </c>
      <c r="B155" t="s">
        <v>270</v>
      </c>
      <c r="C155" t="s">
        <v>77</v>
      </c>
      <c r="H155" t="s">
        <v>177</v>
      </c>
      <c r="I155" t="s">
        <v>42</v>
      </c>
    </row>
    <row r="156" spans="1:9" x14ac:dyDescent="0.3">
      <c r="A156" t="s">
        <v>98</v>
      </c>
      <c r="B156" t="s">
        <v>270</v>
      </c>
      <c r="C156" t="s">
        <v>77</v>
      </c>
      <c r="H156" t="s">
        <v>272</v>
      </c>
      <c r="I156" t="s">
        <v>261</v>
      </c>
    </row>
    <row r="157" spans="1:9" x14ac:dyDescent="0.3">
      <c r="A157" t="s">
        <v>112</v>
      </c>
      <c r="B157" t="s">
        <v>270</v>
      </c>
      <c r="C157" t="s">
        <v>77</v>
      </c>
      <c r="H157" t="s">
        <v>273</v>
      </c>
      <c r="I157" t="s">
        <v>256</v>
      </c>
    </row>
    <row r="158" spans="1:9" x14ac:dyDescent="0.3">
      <c r="H158" t="s">
        <v>274</v>
      </c>
      <c r="I158" t="s">
        <v>234</v>
      </c>
    </row>
    <row r="159" spans="1:9" x14ac:dyDescent="0.3">
      <c r="A159" t="s">
        <v>119</v>
      </c>
      <c r="B159" t="s">
        <v>267</v>
      </c>
      <c r="C159" t="s">
        <v>268</v>
      </c>
      <c r="H159" t="s">
        <v>275</v>
      </c>
      <c r="I159" t="s">
        <v>258</v>
      </c>
    </row>
    <row r="160" spans="1:9" x14ac:dyDescent="0.3">
      <c r="A160" t="s">
        <v>118</v>
      </c>
      <c r="B160" t="s">
        <v>270</v>
      </c>
      <c r="C160" t="s">
        <v>119</v>
      </c>
      <c r="H160" t="s">
        <v>179</v>
      </c>
      <c r="I160" t="s">
        <v>61</v>
      </c>
    </row>
    <row r="161" spans="1:9" x14ac:dyDescent="0.3">
      <c r="A161" t="s">
        <v>131</v>
      </c>
      <c r="B161" t="s">
        <v>270</v>
      </c>
      <c r="C161" t="s">
        <v>119</v>
      </c>
      <c r="H161" t="s">
        <v>276</v>
      </c>
      <c r="I161" t="s">
        <v>261</v>
      </c>
    </row>
    <row r="162" spans="1:9" x14ac:dyDescent="0.3">
      <c r="A162" t="s">
        <v>135</v>
      </c>
      <c r="B162" t="s">
        <v>270</v>
      </c>
      <c r="C162" t="s">
        <v>119</v>
      </c>
      <c r="H162" t="s">
        <v>277</v>
      </c>
      <c r="I162" t="s">
        <v>256</v>
      </c>
    </row>
    <row r="163" spans="1:9" x14ac:dyDescent="0.3">
      <c r="A163" t="s">
        <v>143</v>
      </c>
      <c r="B163" t="s">
        <v>270</v>
      </c>
      <c r="C163" t="s">
        <v>119</v>
      </c>
      <c r="H163" t="s">
        <v>278</v>
      </c>
      <c r="I163" t="s">
        <v>234</v>
      </c>
    </row>
    <row r="164" spans="1:9" x14ac:dyDescent="0.3">
      <c r="A164" t="s">
        <v>147</v>
      </c>
      <c r="B164" t="s">
        <v>270</v>
      </c>
      <c r="C164" t="s">
        <v>119</v>
      </c>
      <c r="H164" t="s">
        <v>279</v>
      </c>
      <c r="I164" t="s">
        <v>258</v>
      </c>
    </row>
    <row r="165" spans="1:9" x14ac:dyDescent="0.3">
      <c r="H165" t="s">
        <v>181</v>
      </c>
      <c r="I165" t="s">
        <v>42</v>
      </c>
    </row>
    <row r="166" spans="1:9" x14ac:dyDescent="0.3">
      <c r="H166" t="s">
        <v>280</v>
      </c>
      <c r="I166" t="s">
        <v>261</v>
      </c>
    </row>
    <row r="167" spans="1:9" x14ac:dyDescent="0.3">
      <c r="H167" t="s">
        <v>281</v>
      </c>
      <c r="I167" t="s">
        <v>256</v>
      </c>
    </row>
    <row r="168" spans="1:9" x14ac:dyDescent="0.3">
      <c r="H168" t="s">
        <v>282</v>
      </c>
      <c r="I168" t="s">
        <v>258</v>
      </c>
    </row>
    <row r="169" spans="1:9" x14ac:dyDescent="0.3">
      <c r="H169" t="s">
        <v>283</v>
      </c>
      <c r="I169" t="s">
        <v>234</v>
      </c>
    </row>
    <row r="170" spans="1:9" x14ac:dyDescent="0.3">
      <c r="H170" t="s">
        <v>183</v>
      </c>
      <c r="I170" t="s">
        <v>61</v>
      </c>
    </row>
    <row r="171" spans="1:9" x14ac:dyDescent="0.3">
      <c r="H171" t="s">
        <v>284</v>
      </c>
      <c r="I171" t="s">
        <v>256</v>
      </c>
    </row>
    <row r="172" spans="1:9" x14ac:dyDescent="0.3">
      <c r="H172" t="s">
        <v>285</v>
      </c>
      <c r="I172" t="s">
        <v>261</v>
      </c>
    </row>
    <row r="173" spans="1:9" x14ac:dyDescent="0.3">
      <c r="H173" t="s">
        <v>286</v>
      </c>
      <c r="I173" t="s">
        <v>258</v>
      </c>
    </row>
    <row r="174" spans="1:9" x14ac:dyDescent="0.3">
      <c r="H174" t="s">
        <v>287</v>
      </c>
      <c r="I174" t="s">
        <v>288</v>
      </c>
    </row>
    <row r="175" spans="1:9" x14ac:dyDescent="0.3">
      <c r="H175" t="s">
        <v>185</v>
      </c>
      <c r="I175" t="s">
        <v>42</v>
      </c>
    </row>
    <row r="176" spans="1:9" x14ac:dyDescent="0.3">
      <c r="H176" t="s">
        <v>289</v>
      </c>
      <c r="I176" t="s">
        <v>290</v>
      </c>
    </row>
    <row r="177" spans="1:9" x14ac:dyDescent="0.3">
      <c r="H177" t="s">
        <v>291</v>
      </c>
      <c r="I177" t="s">
        <v>261</v>
      </c>
    </row>
    <row r="178" spans="1:9" x14ac:dyDescent="0.3">
      <c r="H178" t="s">
        <v>292</v>
      </c>
      <c r="I178" t="s">
        <v>288</v>
      </c>
    </row>
    <row r="179" spans="1:9" x14ac:dyDescent="0.3">
      <c r="H179" t="s">
        <v>187</v>
      </c>
      <c r="I179" t="s">
        <v>42</v>
      </c>
    </row>
    <row r="180" spans="1:9" x14ac:dyDescent="0.3">
      <c r="H180" t="s">
        <v>293</v>
      </c>
      <c r="I180" t="s">
        <v>258</v>
      </c>
    </row>
    <row r="181" spans="1:9" x14ac:dyDescent="0.3">
      <c r="H181" t="s">
        <v>294</v>
      </c>
      <c r="I181" t="s">
        <v>261</v>
      </c>
    </row>
    <row r="182" spans="1:9" x14ac:dyDescent="0.3">
      <c r="H182" t="s">
        <v>295</v>
      </c>
      <c r="I182" t="s">
        <v>290</v>
      </c>
    </row>
    <row r="183" spans="1:9" x14ac:dyDescent="0.3">
      <c r="A183" t="s">
        <v>158</v>
      </c>
      <c r="B183" t="s">
        <v>267</v>
      </c>
      <c r="C183" t="s">
        <v>268</v>
      </c>
      <c r="H183" t="s">
        <v>296</v>
      </c>
      <c r="I183" t="s">
        <v>288</v>
      </c>
    </row>
    <row r="184" spans="1:9" x14ac:dyDescent="0.3">
      <c r="A184" t="s">
        <v>157</v>
      </c>
      <c r="B184" t="s">
        <v>270</v>
      </c>
      <c r="C184" t="s">
        <v>158</v>
      </c>
      <c r="H184" t="s">
        <v>192</v>
      </c>
      <c r="I184" t="s">
        <v>194</v>
      </c>
    </row>
    <row r="185" spans="1:9" x14ac:dyDescent="0.3">
      <c r="A185" t="s">
        <v>170</v>
      </c>
      <c r="B185" t="s">
        <v>270</v>
      </c>
      <c r="C185" t="s">
        <v>158</v>
      </c>
      <c r="H185" t="s">
        <v>297</v>
      </c>
      <c r="I185" t="s">
        <v>258</v>
      </c>
    </row>
    <row r="186" spans="1:9" x14ac:dyDescent="0.3">
      <c r="A186" t="s">
        <v>180</v>
      </c>
      <c r="B186" t="s">
        <v>270</v>
      </c>
      <c r="C186" t="s">
        <v>158</v>
      </c>
      <c r="H186" t="s">
        <v>298</v>
      </c>
      <c r="I186" t="s">
        <v>290</v>
      </c>
    </row>
    <row r="187" spans="1:9" x14ac:dyDescent="0.3">
      <c r="A187" t="s">
        <v>188</v>
      </c>
      <c r="B187" t="s">
        <v>270</v>
      </c>
      <c r="C187" t="s">
        <v>158</v>
      </c>
      <c r="H187" t="s">
        <v>299</v>
      </c>
      <c r="I187" t="s">
        <v>288</v>
      </c>
    </row>
    <row r="188" spans="1:9" x14ac:dyDescent="0.3">
      <c r="A188" t="s">
        <v>191</v>
      </c>
      <c r="B188" t="s">
        <v>270</v>
      </c>
      <c r="C188" t="s">
        <v>158</v>
      </c>
      <c r="H188" t="s">
        <v>300</v>
      </c>
      <c r="I188" t="s">
        <v>301</v>
      </c>
    </row>
    <row r="189" spans="1:9" x14ac:dyDescent="0.3">
      <c r="A189" t="s">
        <v>205</v>
      </c>
      <c r="B189" t="s">
        <v>270</v>
      </c>
      <c r="C189" t="s">
        <v>158</v>
      </c>
      <c r="H189" t="s">
        <v>195</v>
      </c>
      <c r="I189" t="s">
        <v>194</v>
      </c>
    </row>
    <row r="190" spans="1:9" x14ac:dyDescent="0.3">
      <c r="H190" t="s">
        <v>302</v>
      </c>
      <c r="I190" t="s">
        <v>258</v>
      </c>
    </row>
    <row r="191" spans="1:9" x14ac:dyDescent="0.3">
      <c r="A191" t="s">
        <v>211</v>
      </c>
      <c r="B191" t="s">
        <v>267</v>
      </c>
      <c r="C191" t="s">
        <v>268</v>
      </c>
      <c r="H191" t="s">
        <v>303</v>
      </c>
      <c r="I191" t="s">
        <v>290</v>
      </c>
    </row>
    <row r="192" spans="1:9" x14ac:dyDescent="0.3">
      <c r="A192" t="s">
        <v>210</v>
      </c>
      <c r="B192" t="s">
        <v>270</v>
      </c>
      <c r="C192" t="s">
        <v>211</v>
      </c>
      <c r="H192" t="s">
        <v>304</v>
      </c>
      <c r="I192" t="s">
        <v>258</v>
      </c>
    </row>
    <row r="193" spans="1:9" x14ac:dyDescent="0.3">
      <c r="A193" t="s">
        <v>218</v>
      </c>
      <c r="B193" t="s">
        <v>270</v>
      </c>
      <c r="C193" t="s">
        <v>211</v>
      </c>
      <c r="H193" t="s">
        <v>305</v>
      </c>
      <c r="I193" t="s">
        <v>301</v>
      </c>
    </row>
    <row r="194" spans="1:9" x14ac:dyDescent="0.3">
      <c r="A194" t="s">
        <v>226</v>
      </c>
      <c r="B194" t="s">
        <v>270</v>
      </c>
      <c r="C194" t="s">
        <v>211</v>
      </c>
      <c r="H194" t="s">
        <v>197</v>
      </c>
      <c r="I194" t="s">
        <v>194</v>
      </c>
    </row>
    <row r="195" spans="1:9" x14ac:dyDescent="0.3">
      <c r="A195" t="s">
        <v>236</v>
      </c>
      <c r="B195" t="s">
        <v>270</v>
      </c>
      <c r="C195" t="s">
        <v>211</v>
      </c>
      <c r="H195" t="s">
        <v>306</v>
      </c>
      <c r="I195" t="s">
        <v>288</v>
      </c>
    </row>
    <row r="196" spans="1:9" x14ac:dyDescent="0.3">
      <c r="A196" t="s">
        <v>242</v>
      </c>
      <c r="B196" t="s">
        <v>270</v>
      </c>
      <c r="C196" t="s">
        <v>211</v>
      </c>
      <c r="H196" t="s">
        <v>307</v>
      </c>
      <c r="I196" t="s">
        <v>290</v>
      </c>
    </row>
    <row r="197" spans="1:9" x14ac:dyDescent="0.3">
      <c r="A197" t="s">
        <v>246</v>
      </c>
      <c r="B197" t="s">
        <v>270</v>
      </c>
      <c r="C197" t="s">
        <v>211</v>
      </c>
      <c r="H197" t="s">
        <v>308</v>
      </c>
      <c r="I197" t="s">
        <v>309</v>
      </c>
    </row>
    <row r="198" spans="1:9" x14ac:dyDescent="0.3">
      <c r="A198" t="s">
        <v>250</v>
      </c>
      <c r="B198" t="s">
        <v>270</v>
      </c>
      <c r="C198" t="s">
        <v>211</v>
      </c>
      <c r="H198" t="s">
        <v>310</v>
      </c>
      <c r="I198" t="s">
        <v>301</v>
      </c>
    </row>
    <row r="199" spans="1:9" x14ac:dyDescent="0.3">
      <c r="A199" t="s">
        <v>254</v>
      </c>
      <c r="B199" t="s">
        <v>270</v>
      </c>
      <c r="C199" t="s">
        <v>211</v>
      </c>
      <c r="H199" t="s">
        <v>311</v>
      </c>
      <c r="I199" t="s">
        <v>288</v>
      </c>
    </row>
    <row r="200" spans="1:9" x14ac:dyDescent="0.3">
      <c r="H200" t="s">
        <v>199</v>
      </c>
      <c r="I200" t="s">
        <v>194</v>
      </c>
    </row>
    <row r="201" spans="1:9" x14ac:dyDescent="0.3">
      <c r="A201" t="s">
        <v>261</v>
      </c>
      <c r="B201" t="s">
        <v>267</v>
      </c>
      <c r="C201" t="s">
        <v>268</v>
      </c>
      <c r="H201" t="s">
        <v>312</v>
      </c>
      <c r="I201" t="s">
        <v>290</v>
      </c>
    </row>
    <row r="202" spans="1:9" x14ac:dyDescent="0.3">
      <c r="A202" t="s">
        <v>260</v>
      </c>
      <c r="B202" t="s">
        <v>270</v>
      </c>
      <c r="C202" t="s">
        <v>261</v>
      </c>
      <c r="H202" t="s">
        <v>201</v>
      </c>
      <c r="I202" t="s">
        <v>194</v>
      </c>
    </row>
    <row r="203" spans="1:9" x14ac:dyDescent="0.3">
      <c r="A203" t="s">
        <v>265</v>
      </c>
      <c r="B203" t="s">
        <v>270</v>
      </c>
      <c r="C203" t="s">
        <v>261</v>
      </c>
      <c r="H203" t="s">
        <v>313</v>
      </c>
      <c r="I203" t="s">
        <v>301</v>
      </c>
    </row>
    <row r="204" spans="1:9" x14ac:dyDescent="0.3">
      <c r="A204" t="s">
        <v>272</v>
      </c>
      <c r="B204" t="s">
        <v>270</v>
      </c>
      <c r="C204" t="s">
        <v>261</v>
      </c>
      <c r="H204" t="s">
        <v>314</v>
      </c>
      <c r="I204" t="s">
        <v>309</v>
      </c>
    </row>
    <row r="205" spans="1:9" x14ac:dyDescent="0.3">
      <c r="A205" t="s">
        <v>276</v>
      </c>
      <c r="B205" t="s">
        <v>270</v>
      </c>
      <c r="C205" t="s">
        <v>261</v>
      </c>
      <c r="H205" t="s">
        <v>315</v>
      </c>
      <c r="I205" t="s">
        <v>288</v>
      </c>
    </row>
    <row r="206" spans="1:9" x14ac:dyDescent="0.3">
      <c r="A206" t="s">
        <v>280</v>
      </c>
      <c r="B206" t="s">
        <v>270</v>
      </c>
      <c r="C206" t="s">
        <v>261</v>
      </c>
      <c r="H206" t="s">
        <v>316</v>
      </c>
      <c r="I206" t="s">
        <v>290</v>
      </c>
    </row>
    <row r="207" spans="1:9" x14ac:dyDescent="0.3">
      <c r="A207" t="s">
        <v>285</v>
      </c>
      <c r="B207" t="s">
        <v>270</v>
      </c>
      <c r="C207" t="s">
        <v>261</v>
      </c>
      <c r="H207" t="s">
        <v>203</v>
      </c>
      <c r="I207" t="s">
        <v>194</v>
      </c>
    </row>
    <row r="208" spans="1:9" x14ac:dyDescent="0.3">
      <c r="A208" t="s">
        <v>291</v>
      </c>
      <c r="B208" t="s">
        <v>270</v>
      </c>
      <c r="C208" t="s">
        <v>261</v>
      </c>
      <c r="H208" t="s">
        <v>317</v>
      </c>
      <c r="I208" t="s">
        <v>301</v>
      </c>
    </row>
    <row r="209" spans="1:9" x14ac:dyDescent="0.3">
      <c r="A209" t="s">
        <v>294</v>
      </c>
      <c r="B209" t="s">
        <v>270</v>
      </c>
      <c r="C209" t="s">
        <v>261</v>
      </c>
      <c r="H209" t="s">
        <v>318</v>
      </c>
      <c r="I209" t="s">
        <v>309</v>
      </c>
    </row>
    <row r="210" spans="1:9" x14ac:dyDescent="0.3">
      <c r="H210" t="s">
        <v>319</v>
      </c>
      <c r="I210" t="s">
        <v>288</v>
      </c>
    </row>
    <row r="211" spans="1:9" x14ac:dyDescent="0.3">
      <c r="H211" t="s">
        <v>320</v>
      </c>
      <c r="I211" t="s">
        <v>321</v>
      </c>
    </row>
    <row r="212" spans="1:9" x14ac:dyDescent="0.3">
      <c r="H212" t="s">
        <v>322</v>
      </c>
      <c r="I212" t="s">
        <v>288</v>
      </c>
    </row>
    <row r="213" spans="1:9" x14ac:dyDescent="0.3">
      <c r="A213" t="s">
        <v>301</v>
      </c>
      <c r="B213" t="s">
        <v>267</v>
      </c>
      <c r="C213" t="s">
        <v>268</v>
      </c>
      <c r="H213" t="s">
        <v>323</v>
      </c>
      <c r="I213" t="s">
        <v>301</v>
      </c>
    </row>
    <row r="214" spans="1:9" x14ac:dyDescent="0.3">
      <c r="A214" t="s">
        <v>300</v>
      </c>
      <c r="B214" t="s">
        <v>270</v>
      </c>
      <c r="C214" t="s">
        <v>301</v>
      </c>
      <c r="H214" t="s">
        <v>324</v>
      </c>
      <c r="I214" t="s">
        <v>309</v>
      </c>
    </row>
    <row r="215" spans="1:9" x14ac:dyDescent="0.3">
      <c r="A215" t="s">
        <v>305</v>
      </c>
      <c r="B215" t="s">
        <v>270</v>
      </c>
      <c r="C215" t="s">
        <v>301</v>
      </c>
      <c r="H215" t="s">
        <v>204</v>
      </c>
      <c r="I215" t="s">
        <v>194</v>
      </c>
    </row>
    <row r="216" spans="1:9" x14ac:dyDescent="0.3">
      <c r="A216" t="s">
        <v>310</v>
      </c>
      <c r="B216" t="s">
        <v>270</v>
      </c>
      <c r="C216" t="s">
        <v>301</v>
      </c>
      <c r="H216" t="s">
        <v>325</v>
      </c>
      <c r="I216" t="s">
        <v>321</v>
      </c>
    </row>
    <row r="217" spans="1:9" x14ac:dyDescent="0.3">
      <c r="A217" t="s">
        <v>313</v>
      </c>
      <c r="B217" t="s">
        <v>270</v>
      </c>
      <c r="C217" t="s">
        <v>301</v>
      </c>
      <c r="H217" t="s">
        <v>326</v>
      </c>
      <c r="I217" t="s">
        <v>288</v>
      </c>
    </row>
    <row r="218" spans="1:9" x14ac:dyDescent="0.3">
      <c r="A218" t="s">
        <v>317</v>
      </c>
      <c r="B218" t="s">
        <v>270</v>
      </c>
      <c r="C218" t="s">
        <v>301</v>
      </c>
      <c r="H218" t="s">
        <v>327</v>
      </c>
      <c r="I218" t="s">
        <v>36</v>
      </c>
    </row>
    <row r="219" spans="1:9" x14ac:dyDescent="0.3">
      <c r="A219" t="s">
        <v>323</v>
      </c>
      <c r="B219" t="s">
        <v>270</v>
      </c>
      <c r="C219" t="s">
        <v>301</v>
      </c>
      <c r="H219" t="s">
        <v>328</v>
      </c>
      <c r="I219" t="s">
        <v>309</v>
      </c>
    </row>
    <row r="220" spans="1:9" x14ac:dyDescent="0.3">
      <c r="H220" t="s">
        <v>206</v>
      </c>
      <c r="I220" t="s">
        <v>194</v>
      </c>
    </row>
    <row r="221" spans="1:9" x14ac:dyDescent="0.3">
      <c r="H221" t="s">
        <v>329</v>
      </c>
      <c r="I221" t="s">
        <v>321</v>
      </c>
    </row>
    <row r="222" spans="1:9" x14ac:dyDescent="0.3">
      <c r="H222" t="s">
        <v>330</v>
      </c>
      <c r="I222" t="s">
        <v>331</v>
      </c>
    </row>
    <row r="223" spans="1:9" x14ac:dyDescent="0.3">
      <c r="H223" t="s">
        <v>332</v>
      </c>
      <c r="I223" t="s">
        <v>36</v>
      </c>
    </row>
    <row r="224" spans="1:9" x14ac:dyDescent="0.3">
      <c r="H224" t="s">
        <v>333</v>
      </c>
      <c r="I224" t="s">
        <v>334</v>
      </c>
    </row>
    <row r="225" spans="1:9" x14ac:dyDescent="0.3">
      <c r="H225" t="s">
        <v>209</v>
      </c>
      <c r="I225" t="s">
        <v>194</v>
      </c>
    </row>
    <row r="226" spans="1:9" x14ac:dyDescent="0.3">
      <c r="H226" t="s">
        <v>335</v>
      </c>
      <c r="I226" t="s">
        <v>321</v>
      </c>
    </row>
    <row r="227" spans="1:9" x14ac:dyDescent="0.3">
      <c r="H227" t="s">
        <v>336</v>
      </c>
      <c r="I227" t="s">
        <v>331</v>
      </c>
    </row>
    <row r="228" spans="1:9" x14ac:dyDescent="0.3">
      <c r="A228" t="s">
        <v>36</v>
      </c>
      <c r="B228" t="s">
        <v>267</v>
      </c>
      <c r="C228" t="s">
        <v>268</v>
      </c>
      <c r="H228" t="s">
        <v>337</v>
      </c>
      <c r="I228" t="s">
        <v>334</v>
      </c>
    </row>
    <row r="229" spans="1:9" x14ac:dyDescent="0.3">
      <c r="A229" t="s">
        <v>327</v>
      </c>
      <c r="B229" t="s">
        <v>270</v>
      </c>
      <c r="C229" t="s">
        <v>36</v>
      </c>
      <c r="H229" t="s">
        <v>212</v>
      </c>
      <c r="I229" t="s">
        <v>194</v>
      </c>
    </row>
    <row r="230" spans="1:9" x14ac:dyDescent="0.3">
      <c r="A230" t="s">
        <v>332</v>
      </c>
      <c r="B230" t="s">
        <v>270</v>
      </c>
      <c r="C230" t="s">
        <v>36</v>
      </c>
      <c r="H230" t="s">
        <v>338</v>
      </c>
      <c r="I230" t="s">
        <v>321</v>
      </c>
    </row>
    <row r="231" spans="1:9" x14ac:dyDescent="0.3">
      <c r="A231" t="s">
        <v>35</v>
      </c>
      <c r="B231" t="s">
        <v>270</v>
      </c>
      <c r="C231" t="s">
        <v>36</v>
      </c>
      <c r="H231" t="s">
        <v>339</v>
      </c>
      <c r="I231" t="s">
        <v>331</v>
      </c>
    </row>
    <row r="232" spans="1:9" x14ac:dyDescent="0.3">
      <c r="A232" t="s">
        <v>50</v>
      </c>
      <c r="B232" t="s">
        <v>270</v>
      </c>
      <c r="C232" t="s">
        <v>36</v>
      </c>
      <c r="H232" t="s">
        <v>340</v>
      </c>
      <c r="I232" t="s">
        <v>334</v>
      </c>
    </row>
    <row r="233" spans="1:9" x14ac:dyDescent="0.3">
      <c r="A233" t="s">
        <v>54</v>
      </c>
      <c r="B233" t="s">
        <v>270</v>
      </c>
      <c r="C233" t="s">
        <v>36</v>
      </c>
      <c r="H233" t="s">
        <v>216</v>
      </c>
      <c r="I233" t="s">
        <v>217</v>
      </c>
    </row>
    <row r="234" spans="1:9" x14ac:dyDescent="0.3">
      <c r="H234" t="s">
        <v>341</v>
      </c>
      <c r="I234" t="s">
        <v>321</v>
      </c>
    </row>
    <row r="235" spans="1:9" x14ac:dyDescent="0.3">
      <c r="A235" t="s">
        <v>66</v>
      </c>
      <c r="B235" t="s">
        <v>267</v>
      </c>
      <c r="C235" t="s">
        <v>268</v>
      </c>
      <c r="H235" t="s">
        <v>342</v>
      </c>
      <c r="I235" t="s">
        <v>331</v>
      </c>
    </row>
    <row r="236" spans="1:9" x14ac:dyDescent="0.3">
      <c r="A236" t="s">
        <v>65</v>
      </c>
      <c r="B236" t="s">
        <v>270</v>
      </c>
      <c r="C236" t="s">
        <v>66</v>
      </c>
      <c r="H236" t="s">
        <v>219</v>
      </c>
      <c r="I236" t="s">
        <v>217</v>
      </c>
    </row>
    <row r="237" spans="1:9" x14ac:dyDescent="0.3">
      <c r="A237" t="s">
        <v>74</v>
      </c>
      <c r="B237" t="s">
        <v>270</v>
      </c>
      <c r="C237" t="s">
        <v>66</v>
      </c>
      <c r="H237" t="s">
        <v>343</v>
      </c>
      <c r="I237" t="s">
        <v>334</v>
      </c>
    </row>
    <row r="238" spans="1:9" x14ac:dyDescent="0.3">
      <c r="A238" t="s">
        <v>83</v>
      </c>
      <c r="B238" t="s">
        <v>270</v>
      </c>
      <c r="C238" t="s">
        <v>66</v>
      </c>
      <c r="H238" t="s">
        <v>344</v>
      </c>
      <c r="I238" t="s">
        <v>321</v>
      </c>
    </row>
    <row r="239" spans="1:9" x14ac:dyDescent="0.3">
      <c r="A239" t="s">
        <v>96</v>
      </c>
      <c r="B239" t="s">
        <v>270</v>
      </c>
      <c r="C239" t="s">
        <v>66</v>
      </c>
      <c r="H239" t="s">
        <v>345</v>
      </c>
      <c r="I239" t="s">
        <v>331</v>
      </c>
    </row>
    <row r="240" spans="1:9" x14ac:dyDescent="0.3">
      <c r="A240" t="s">
        <v>104</v>
      </c>
      <c r="B240" t="s">
        <v>270</v>
      </c>
      <c r="C240" t="s">
        <v>66</v>
      </c>
      <c r="H240" t="s">
        <v>222</v>
      </c>
      <c r="I240" t="s">
        <v>217</v>
      </c>
    </row>
    <row r="241" spans="1:9" x14ac:dyDescent="0.3">
      <c r="A241" t="s">
        <v>114</v>
      </c>
      <c r="B241" t="s">
        <v>270</v>
      </c>
      <c r="C241" t="s">
        <v>66</v>
      </c>
      <c r="H241" t="s">
        <v>346</v>
      </c>
      <c r="I241" t="s">
        <v>334</v>
      </c>
    </row>
    <row r="242" spans="1:9" x14ac:dyDescent="0.3">
      <c r="A242" t="s">
        <v>127</v>
      </c>
      <c r="B242" t="s">
        <v>270</v>
      </c>
      <c r="C242" t="s">
        <v>66</v>
      </c>
      <c r="H242" t="s">
        <v>347</v>
      </c>
      <c r="I242" t="s">
        <v>348</v>
      </c>
    </row>
    <row r="243" spans="1:9" x14ac:dyDescent="0.3">
      <c r="A243" t="s">
        <v>132</v>
      </c>
      <c r="B243" t="s">
        <v>270</v>
      </c>
      <c r="C243" t="s">
        <v>66</v>
      </c>
      <c r="H243" t="s">
        <v>349</v>
      </c>
      <c r="I243" t="s">
        <v>331</v>
      </c>
    </row>
    <row r="244" spans="1:9" x14ac:dyDescent="0.3">
      <c r="A244" t="s">
        <v>138</v>
      </c>
      <c r="B244" t="s">
        <v>270</v>
      </c>
      <c r="C244" t="s">
        <v>66</v>
      </c>
      <c r="H244" t="s">
        <v>350</v>
      </c>
      <c r="I244" t="s">
        <v>334</v>
      </c>
    </row>
    <row r="245" spans="1:9" x14ac:dyDescent="0.3">
      <c r="A245" t="s">
        <v>144</v>
      </c>
      <c r="B245" t="s">
        <v>270</v>
      </c>
      <c r="C245" t="s">
        <v>66</v>
      </c>
      <c r="H245" t="s">
        <v>220</v>
      </c>
      <c r="I245" t="s">
        <v>217</v>
      </c>
    </row>
    <row r="246" spans="1:9" x14ac:dyDescent="0.3">
      <c r="A246" t="s">
        <v>155</v>
      </c>
      <c r="B246" t="s">
        <v>270</v>
      </c>
      <c r="C246" t="s">
        <v>66</v>
      </c>
      <c r="H246" t="s">
        <v>351</v>
      </c>
      <c r="I246" t="s">
        <v>348</v>
      </c>
    </row>
    <row r="247" spans="1:9" x14ac:dyDescent="0.3">
      <c r="A247" t="s">
        <v>163</v>
      </c>
      <c r="B247" t="s">
        <v>270</v>
      </c>
      <c r="C247" t="s">
        <v>66</v>
      </c>
      <c r="H247" t="s">
        <v>352</v>
      </c>
      <c r="I247" t="s">
        <v>331</v>
      </c>
    </row>
    <row r="248" spans="1:9" x14ac:dyDescent="0.3">
      <c r="H248" t="s">
        <v>224</v>
      </c>
      <c r="I248" t="s">
        <v>217</v>
      </c>
    </row>
    <row r="249" spans="1:9" x14ac:dyDescent="0.3">
      <c r="A249" t="s">
        <v>173</v>
      </c>
      <c r="B249" t="s">
        <v>267</v>
      </c>
      <c r="C249" t="s">
        <v>268</v>
      </c>
      <c r="H249" t="s">
        <v>353</v>
      </c>
      <c r="I249" t="s">
        <v>334</v>
      </c>
    </row>
    <row r="250" spans="1:9" x14ac:dyDescent="0.3">
      <c r="A250" t="s">
        <v>172</v>
      </c>
      <c r="B250" t="s">
        <v>270</v>
      </c>
      <c r="C250" t="s">
        <v>173</v>
      </c>
      <c r="H250" t="s">
        <v>354</v>
      </c>
      <c r="I250" t="s">
        <v>348</v>
      </c>
    </row>
    <row r="251" spans="1:9" x14ac:dyDescent="0.3">
      <c r="A251" t="s">
        <v>184</v>
      </c>
      <c r="B251" t="s">
        <v>270</v>
      </c>
      <c r="C251" t="s">
        <v>173</v>
      </c>
      <c r="H251" t="s">
        <v>355</v>
      </c>
      <c r="I251" t="s">
        <v>331</v>
      </c>
    </row>
    <row r="252" spans="1:9" x14ac:dyDescent="0.3">
      <c r="A252" t="s">
        <v>189</v>
      </c>
      <c r="B252" t="s">
        <v>270</v>
      </c>
      <c r="C252" t="s">
        <v>173</v>
      </c>
      <c r="H252" t="s">
        <v>228</v>
      </c>
      <c r="I252" t="s">
        <v>229</v>
      </c>
    </row>
    <row r="253" spans="1:9" x14ac:dyDescent="0.3">
      <c r="A253" t="s">
        <v>200</v>
      </c>
      <c r="B253" t="s">
        <v>270</v>
      </c>
      <c r="C253" t="s">
        <v>173</v>
      </c>
      <c r="H253" t="s">
        <v>356</v>
      </c>
      <c r="I253" t="s">
        <v>357</v>
      </c>
    </row>
    <row r="254" spans="1:9" x14ac:dyDescent="0.3">
      <c r="A254" t="s">
        <v>215</v>
      </c>
      <c r="B254" t="s">
        <v>270</v>
      </c>
      <c r="C254" t="s">
        <v>173</v>
      </c>
      <c r="H254" t="s">
        <v>358</v>
      </c>
      <c r="I254" t="s">
        <v>348</v>
      </c>
    </row>
    <row r="255" spans="1:9" x14ac:dyDescent="0.3">
      <c r="A255" t="s">
        <v>223</v>
      </c>
      <c r="B255" t="s">
        <v>270</v>
      </c>
      <c r="C255" t="s">
        <v>173</v>
      </c>
      <c r="H255" t="s">
        <v>359</v>
      </c>
      <c r="I255" t="s">
        <v>348</v>
      </c>
    </row>
    <row r="256" spans="1:9" x14ac:dyDescent="0.3">
      <c r="H256" t="s">
        <v>360</v>
      </c>
      <c r="I256" t="s">
        <v>357</v>
      </c>
    </row>
    <row r="257" spans="1:9" x14ac:dyDescent="0.3">
      <c r="A257" t="s">
        <v>234</v>
      </c>
      <c r="B257" t="s">
        <v>267</v>
      </c>
      <c r="C257" t="s">
        <v>268</v>
      </c>
      <c r="H257" t="s">
        <v>231</v>
      </c>
      <c r="I257" t="s">
        <v>229</v>
      </c>
    </row>
    <row r="258" spans="1:9" x14ac:dyDescent="0.3">
      <c r="A258" t="s">
        <v>233</v>
      </c>
      <c r="B258" t="s">
        <v>270</v>
      </c>
      <c r="C258" t="s">
        <v>234</v>
      </c>
      <c r="H258" t="s">
        <v>361</v>
      </c>
      <c r="I258" t="s">
        <v>331</v>
      </c>
    </row>
    <row r="259" spans="1:9" x14ac:dyDescent="0.3">
      <c r="A259" t="s">
        <v>240</v>
      </c>
      <c r="B259" t="s">
        <v>270</v>
      </c>
      <c r="C259" t="s">
        <v>234</v>
      </c>
      <c r="H259" t="s">
        <v>362</v>
      </c>
      <c r="I259" t="s">
        <v>348</v>
      </c>
    </row>
    <row r="260" spans="1:9" x14ac:dyDescent="0.3">
      <c r="A260" t="s">
        <v>245</v>
      </c>
      <c r="B260" t="s">
        <v>270</v>
      </c>
      <c r="C260" t="s">
        <v>234</v>
      </c>
      <c r="H260" t="s">
        <v>363</v>
      </c>
      <c r="I260" t="s">
        <v>357</v>
      </c>
    </row>
    <row r="261" spans="1:9" x14ac:dyDescent="0.3">
      <c r="A261" t="s">
        <v>249</v>
      </c>
      <c r="B261" t="s">
        <v>270</v>
      </c>
      <c r="C261" t="s">
        <v>234</v>
      </c>
      <c r="H261" t="s">
        <v>232</v>
      </c>
      <c r="I261" t="s">
        <v>229</v>
      </c>
    </row>
    <row r="262" spans="1:9" x14ac:dyDescent="0.3">
      <c r="A262" t="s">
        <v>253</v>
      </c>
      <c r="B262" t="s">
        <v>270</v>
      </c>
      <c r="C262" t="s">
        <v>234</v>
      </c>
      <c r="H262" t="s">
        <v>364</v>
      </c>
      <c r="I262" t="s">
        <v>331</v>
      </c>
    </row>
    <row r="263" spans="1:9" x14ac:dyDescent="0.3">
      <c r="A263" t="s">
        <v>259</v>
      </c>
      <c r="B263" t="s">
        <v>270</v>
      </c>
      <c r="C263" t="s">
        <v>234</v>
      </c>
      <c r="H263" t="s">
        <v>365</v>
      </c>
      <c r="I263" t="s">
        <v>348</v>
      </c>
    </row>
    <row r="264" spans="1:9" x14ac:dyDescent="0.3">
      <c r="A264" t="s">
        <v>264</v>
      </c>
      <c r="B264" t="s">
        <v>270</v>
      </c>
      <c r="C264" t="s">
        <v>234</v>
      </c>
      <c r="H264" t="s">
        <v>366</v>
      </c>
      <c r="I264" t="s">
        <v>357</v>
      </c>
    </row>
    <row r="265" spans="1:9" x14ac:dyDescent="0.3">
      <c r="A265" t="s">
        <v>269</v>
      </c>
      <c r="B265" t="s">
        <v>270</v>
      </c>
      <c r="C265" t="s">
        <v>234</v>
      </c>
      <c r="H265" t="s">
        <v>235</v>
      </c>
      <c r="I265" t="s">
        <v>229</v>
      </c>
    </row>
    <row r="266" spans="1:9" x14ac:dyDescent="0.3">
      <c r="A266" t="s">
        <v>274</v>
      </c>
      <c r="B266" t="s">
        <v>270</v>
      </c>
      <c r="C266" t="s">
        <v>234</v>
      </c>
      <c r="H266" t="s">
        <v>367</v>
      </c>
      <c r="I266" t="s">
        <v>331</v>
      </c>
    </row>
    <row r="267" spans="1:9" x14ac:dyDescent="0.3">
      <c r="A267" t="s">
        <v>278</v>
      </c>
      <c r="B267" t="s">
        <v>270</v>
      </c>
      <c r="C267" t="s">
        <v>234</v>
      </c>
      <c r="H267" t="s">
        <v>368</v>
      </c>
      <c r="I267" t="s">
        <v>331</v>
      </c>
    </row>
    <row r="268" spans="1:9" x14ac:dyDescent="0.3">
      <c r="A268" t="s">
        <v>283</v>
      </c>
      <c r="B268" t="s">
        <v>270</v>
      </c>
      <c r="C268" t="s">
        <v>234</v>
      </c>
      <c r="H268" t="s">
        <v>369</v>
      </c>
      <c r="I268" t="s">
        <v>357</v>
      </c>
    </row>
    <row r="269" spans="1:9" x14ac:dyDescent="0.3">
      <c r="H269" t="s">
        <v>239</v>
      </c>
      <c r="I269" t="s">
        <v>6</v>
      </c>
    </row>
    <row r="270" spans="1:9" x14ac:dyDescent="0.3">
      <c r="A270" t="s">
        <v>288</v>
      </c>
      <c r="B270" t="s">
        <v>267</v>
      </c>
      <c r="C270" t="s">
        <v>268</v>
      </c>
      <c r="H270" t="s">
        <v>370</v>
      </c>
      <c r="I270" t="s">
        <v>357</v>
      </c>
    </row>
    <row r="271" spans="1:9" x14ac:dyDescent="0.3">
      <c r="A271" t="s">
        <v>287</v>
      </c>
      <c r="B271" t="s">
        <v>270</v>
      </c>
      <c r="C271" t="s">
        <v>288</v>
      </c>
      <c r="H271" t="s">
        <v>241</v>
      </c>
      <c r="I271" t="s">
        <v>6</v>
      </c>
    </row>
    <row r="272" spans="1:9" x14ac:dyDescent="0.3">
      <c r="A272" t="s">
        <v>292</v>
      </c>
      <c r="B272" t="s">
        <v>270</v>
      </c>
      <c r="C272" t="s">
        <v>288</v>
      </c>
      <c r="H272" t="s">
        <v>371</v>
      </c>
      <c r="I272" t="s">
        <v>94</v>
      </c>
    </row>
    <row r="273" spans="1:9" x14ac:dyDescent="0.3">
      <c r="A273" t="s">
        <v>296</v>
      </c>
      <c r="B273" t="s">
        <v>270</v>
      </c>
      <c r="C273" t="s">
        <v>288</v>
      </c>
      <c r="H273" t="s">
        <v>372</v>
      </c>
      <c r="I273" t="s">
        <v>208</v>
      </c>
    </row>
    <row r="274" spans="1:9" x14ac:dyDescent="0.3">
      <c r="A274" t="s">
        <v>299</v>
      </c>
      <c r="B274" t="s">
        <v>270</v>
      </c>
      <c r="C274" t="s">
        <v>288</v>
      </c>
      <c r="H274" t="s">
        <v>373</v>
      </c>
      <c r="I274" t="s">
        <v>208</v>
      </c>
    </row>
    <row r="275" spans="1:9" x14ac:dyDescent="0.3">
      <c r="A275" t="s">
        <v>306</v>
      </c>
      <c r="B275" t="s">
        <v>270</v>
      </c>
      <c r="C275" t="s">
        <v>288</v>
      </c>
    </row>
    <row r="276" spans="1:9" x14ac:dyDescent="0.3">
      <c r="A276" t="s">
        <v>311</v>
      </c>
      <c r="B276" t="s">
        <v>270</v>
      </c>
      <c r="C276" t="s">
        <v>288</v>
      </c>
    </row>
    <row r="277" spans="1:9" x14ac:dyDescent="0.3">
      <c r="A277" t="s">
        <v>315</v>
      </c>
      <c r="B277" t="s">
        <v>270</v>
      </c>
      <c r="C277" t="s">
        <v>288</v>
      </c>
    </row>
    <row r="278" spans="1:9" x14ac:dyDescent="0.3">
      <c r="A278" t="s">
        <v>319</v>
      </c>
      <c r="B278" t="s">
        <v>270</v>
      </c>
      <c r="C278" t="s">
        <v>288</v>
      </c>
    </row>
    <row r="279" spans="1:9" x14ac:dyDescent="0.3">
      <c r="A279" t="s">
        <v>322</v>
      </c>
      <c r="B279" t="s">
        <v>270</v>
      </c>
      <c r="C279" t="s">
        <v>288</v>
      </c>
    </row>
    <row r="280" spans="1:9" x14ac:dyDescent="0.3">
      <c r="A280" t="s">
        <v>326</v>
      </c>
      <c r="B280" t="s">
        <v>270</v>
      </c>
      <c r="C280" t="s">
        <v>288</v>
      </c>
    </row>
    <row r="282" spans="1:9" x14ac:dyDescent="0.3">
      <c r="A282" t="s">
        <v>331</v>
      </c>
      <c r="B282" t="s">
        <v>267</v>
      </c>
      <c r="C282" t="s">
        <v>268</v>
      </c>
    </row>
    <row r="283" spans="1:9" x14ac:dyDescent="0.3">
      <c r="A283" t="s">
        <v>330</v>
      </c>
      <c r="B283" t="s">
        <v>270</v>
      </c>
      <c r="C283" t="s">
        <v>331</v>
      </c>
    </row>
    <row r="284" spans="1:9" x14ac:dyDescent="0.3">
      <c r="A284" t="s">
        <v>336</v>
      </c>
      <c r="B284" t="s">
        <v>270</v>
      </c>
      <c r="C284" t="s">
        <v>331</v>
      </c>
    </row>
    <row r="285" spans="1:9" x14ac:dyDescent="0.3">
      <c r="A285" t="s">
        <v>339</v>
      </c>
      <c r="B285" t="s">
        <v>270</v>
      </c>
      <c r="C285" t="s">
        <v>331</v>
      </c>
    </row>
    <row r="286" spans="1:9" x14ac:dyDescent="0.3">
      <c r="A286" t="s">
        <v>342</v>
      </c>
      <c r="B286" t="s">
        <v>270</v>
      </c>
      <c r="C286" t="s">
        <v>331</v>
      </c>
    </row>
    <row r="287" spans="1:9" x14ac:dyDescent="0.3">
      <c r="A287" t="s">
        <v>345</v>
      </c>
      <c r="B287" t="s">
        <v>270</v>
      </c>
      <c r="C287" t="s">
        <v>331</v>
      </c>
    </row>
    <row r="288" spans="1:9" x14ac:dyDescent="0.3">
      <c r="A288" t="s">
        <v>349</v>
      </c>
      <c r="B288" t="s">
        <v>270</v>
      </c>
      <c r="C288" t="s">
        <v>331</v>
      </c>
    </row>
    <row r="289" spans="1:3" x14ac:dyDescent="0.3">
      <c r="A289" t="s">
        <v>352</v>
      </c>
      <c r="B289" t="s">
        <v>270</v>
      </c>
      <c r="C289" t="s">
        <v>331</v>
      </c>
    </row>
    <row r="290" spans="1:3" x14ac:dyDescent="0.3">
      <c r="A290" t="s">
        <v>355</v>
      </c>
      <c r="B290" t="s">
        <v>270</v>
      </c>
      <c r="C290" t="s">
        <v>331</v>
      </c>
    </row>
    <row r="291" spans="1:3" x14ac:dyDescent="0.3">
      <c r="A291" t="s">
        <v>361</v>
      </c>
      <c r="B291" t="s">
        <v>270</v>
      </c>
      <c r="C291" t="s">
        <v>331</v>
      </c>
    </row>
    <row r="292" spans="1:3" x14ac:dyDescent="0.3">
      <c r="A292" t="s">
        <v>364</v>
      </c>
      <c r="B292" t="s">
        <v>270</v>
      </c>
      <c r="C292" t="s">
        <v>331</v>
      </c>
    </row>
    <row r="293" spans="1:3" x14ac:dyDescent="0.3">
      <c r="A293" t="s">
        <v>367</v>
      </c>
      <c r="B293" t="s">
        <v>270</v>
      </c>
      <c r="C293" t="s">
        <v>331</v>
      </c>
    </row>
    <row r="294" spans="1:3" x14ac:dyDescent="0.3">
      <c r="A294" t="s">
        <v>368</v>
      </c>
      <c r="B294" t="s">
        <v>270</v>
      </c>
      <c r="C294" t="s">
        <v>331</v>
      </c>
    </row>
    <row r="296" spans="1:3" x14ac:dyDescent="0.3">
      <c r="A296" t="s">
        <v>31</v>
      </c>
      <c r="B296" t="s">
        <v>267</v>
      </c>
      <c r="C296" t="s">
        <v>268</v>
      </c>
    </row>
    <row r="297" spans="1:3" x14ac:dyDescent="0.3">
      <c r="A297" t="s">
        <v>30</v>
      </c>
      <c r="B297" t="s">
        <v>270</v>
      </c>
      <c r="C297" t="s">
        <v>31</v>
      </c>
    </row>
    <row r="298" spans="1:3" x14ac:dyDescent="0.3">
      <c r="A298" t="s">
        <v>48</v>
      </c>
      <c r="B298" t="s">
        <v>270</v>
      </c>
      <c r="C298" t="s">
        <v>31</v>
      </c>
    </row>
    <row r="299" spans="1:3" x14ac:dyDescent="0.3">
      <c r="A299" t="s">
        <v>52</v>
      </c>
      <c r="B299" t="s">
        <v>270</v>
      </c>
      <c r="C299" t="s">
        <v>31</v>
      </c>
    </row>
    <row r="300" spans="1:3" x14ac:dyDescent="0.3">
      <c r="A300" t="s">
        <v>68</v>
      </c>
      <c r="B300" t="s">
        <v>270</v>
      </c>
      <c r="C300" t="s">
        <v>31</v>
      </c>
    </row>
    <row r="301" spans="1:3" x14ac:dyDescent="0.3">
      <c r="A301" t="s">
        <v>79</v>
      </c>
      <c r="B301" t="s">
        <v>270</v>
      </c>
      <c r="C301" t="s">
        <v>31</v>
      </c>
    </row>
    <row r="302" spans="1:3" x14ac:dyDescent="0.3">
      <c r="A302" t="s">
        <v>87</v>
      </c>
      <c r="B302" t="s">
        <v>270</v>
      </c>
      <c r="C302" t="s">
        <v>31</v>
      </c>
    </row>
    <row r="303" spans="1:3" x14ac:dyDescent="0.3">
      <c r="A303" t="s">
        <v>102</v>
      </c>
      <c r="B303" t="s">
        <v>270</v>
      </c>
      <c r="C303" t="s">
        <v>31</v>
      </c>
    </row>
    <row r="304" spans="1:3" x14ac:dyDescent="0.3">
      <c r="A304" t="s">
        <v>108</v>
      </c>
      <c r="B304" t="s">
        <v>270</v>
      </c>
      <c r="C304" t="s">
        <v>31</v>
      </c>
    </row>
    <row r="305" spans="1:3" x14ac:dyDescent="0.3">
      <c r="A305" t="s">
        <v>123</v>
      </c>
      <c r="B305" t="s">
        <v>270</v>
      </c>
      <c r="C305" t="s">
        <v>31</v>
      </c>
    </row>
    <row r="306" spans="1:3" x14ac:dyDescent="0.3">
      <c r="A306" t="s">
        <v>129</v>
      </c>
      <c r="B306" t="s">
        <v>270</v>
      </c>
      <c r="C306" t="s">
        <v>31</v>
      </c>
    </row>
    <row r="307" spans="1:3" x14ac:dyDescent="0.3">
      <c r="A307" t="s">
        <v>137</v>
      </c>
      <c r="B307" t="s">
        <v>270</v>
      </c>
      <c r="C307" t="s">
        <v>31</v>
      </c>
    </row>
    <row r="308" spans="1:3" x14ac:dyDescent="0.3">
      <c r="A308" t="s">
        <v>141</v>
      </c>
      <c r="B308" t="s">
        <v>270</v>
      </c>
      <c r="C308" t="s">
        <v>31</v>
      </c>
    </row>
    <row r="310" spans="1:3" x14ac:dyDescent="0.3">
      <c r="A310" t="s">
        <v>151</v>
      </c>
      <c r="B310" t="s">
        <v>267</v>
      </c>
      <c r="C310" t="s">
        <v>268</v>
      </c>
    </row>
    <row r="311" spans="1:3" x14ac:dyDescent="0.3">
      <c r="A311" t="s">
        <v>150</v>
      </c>
      <c r="B311" t="s">
        <v>270</v>
      </c>
      <c r="C311" t="s">
        <v>151</v>
      </c>
    </row>
    <row r="312" spans="1:3" x14ac:dyDescent="0.3">
      <c r="A312" t="s">
        <v>161</v>
      </c>
      <c r="B312" t="s">
        <v>270</v>
      </c>
      <c r="C312" t="s">
        <v>151</v>
      </c>
    </row>
    <row r="313" spans="1:3" x14ac:dyDescent="0.3">
      <c r="A313" t="s">
        <v>167</v>
      </c>
      <c r="B313" t="s">
        <v>270</v>
      </c>
      <c r="C313" t="s">
        <v>151</v>
      </c>
    </row>
    <row r="314" spans="1:3" x14ac:dyDescent="0.3">
      <c r="A314" t="s">
        <v>178</v>
      </c>
      <c r="B314" t="s">
        <v>270</v>
      </c>
      <c r="C314" t="s">
        <v>151</v>
      </c>
    </row>
    <row r="315" spans="1:3" x14ac:dyDescent="0.3">
      <c r="A315" t="s">
        <v>186</v>
      </c>
      <c r="B315" t="s">
        <v>270</v>
      </c>
      <c r="C315" t="s">
        <v>151</v>
      </c>
    </row>
    <row r="316" spans="1:3" x14ac:dyDescent="0.3">
      <c r="A316" t="s">
        <v>196</v>
      </c>
      <c r="B316" t="s">
        <v>270</v>
      </c>
      <c r="C316" t="s">
        <v>151</v>
      </c>
    </row>
    <row r="317" spans="1:3" x14ac:dyDescent="0.3">
      <c r="A317" t="s">
        <v>202</v>
      </c>
      <c r="B317" t="s">
        <v>270</v>
      </c>
      <c r="C317" t="s">
        <v>151</v>
      </c>
    </row>
    <row r="319" spans="1:3" x14ac:dyDescent="0.3">
      <c r="A319" t="s">
        <v>214</v>
      </c>
      <c r="B319" t="s">
        <v>267</v>
      </c>
      <c r="C319" t="s">
        <v>268</v>
      </c>
    </row>
    <row r="320" spans="1:3" x14ac:dyDescent="0.3">
      <c r="A320" t="s">
        <v>213</v>
      </c>
      <c r="B320" t="s">
        <v>270</v>
      </c>
      <c r="C320" t="s">
        <v>214</v>
      </c>
    </row>
    <row r="321" spans="1:3" x14ac:dyDescent="0.3">
      <c r="A321" t="s">
        <v>221</v>
      </c>
      <c r="B321" t="s">
        <v>270</v>
      </c>
      <c r="C321" t="s">
        <v>214</v>
      </c>
    </row>
    <row r="322" spans="1:3" x14ac:dyDescent="0.3">
      <c r="A322" t="s">
        <v>227</v>
      </c>
      <c r="B322" t="s">
        <v>270</v>
      </c>
      <c r="C322" t="s">
        <v>214</v>
      </c>
    </row>
    <row r="323" spans="1:3" x14ac:dyDescent="0.3">
      <c r="A323" t="s">
        <v>237</v>
      </c>
      <c r="B323" t="s">
        <v>270</v>
      </c>
      <c r="C323" t="s">
        <v>214</v>
      </c>
    </row>
    <row r="324" spans="1:3" x14ac:dyDescent="0.3">
      <c r="A324" t="s">
        <v>243</v>
      </c>
      <c r="B324" t="s">
        <v>270</v>
      </c>
      <c r="C324" t="s">
        <v>214</v>
      </c>
    </row>
    <row r="325" spans="1:3" x14ac:dyDescent="0.3">
      <c r="A325" t="s">
        <v>247</v>
      </c>
      <c r="B325" t="s">
        <v>270</v>
      </c>
      <c r="C325" t="s">
        <v>214</v>
      </c>
    </row>
    <row r="326" spans="1:3" x14ac:dyDescent="0.3">
      <c r="A326" t="s">
        <v>251</v>
      </c>
      <c r="B326" t="s">
        <v>270</v>
      </c>
      <c r="C326" t="s">
        <v>214</v>
      </c>
    </row>
    <row r="328" spans="1:3" x14ac:dyDescent="0.3">
      <c r="A328" t="s">
        <v>256</v>
      </c>
      <c r="B328" t="s">
        <v>267</v>
      </c>
      <c r="C328" t="s">
        <v>268</v>
      </c>
    </row>
    <row r="329" spans="1:3" x14ac:dyDescent="0.3">
      <c r="A329" t="s">
        <v>255</v>
      </c>
      <c r="B329" t="s">
        <v>270</v>
      </c>
      <c r="C329" t="s">
        <v>256</v>
      </c>
    </row>
    <row r="330" spans="1:3" x14ac:dyDescent="0.3">
      <c r="A330" t="s">
        <v>262</v>
      </c>
      <c r="B330" t="s">
        <v>270</v>
      </c>
      <c r="C330" t="s">
        <v>256</v>
      </c>
    </row>
    <row r="331" spans="1:3" x14ac:dyDescent="0.3">
      <c r="A331" t="s">
        <v>266</v>
      </c>
      <c r="B331" t="s">
        <v>270</v>
      </c>
      <c r="C331" t="s">
        <v>256</v>
      </c>
    </row>
    <row r="332" spans="1:3" x14ac:dyDescent="0.3">
      <c r="A332" t="s">
        <v>273</v>
      </c>
      <c r="B332" t="s">
        <v>270</v>
      </c>
      <c r="C332" t="s">
        <v>256</v>
      </c>
    </row>
    <row r="333" spans="1:3" x14ac:dyDescent="0.3">
      <c r="A333" t="s">
        <v>277</v>
      </c>
      <c r="B333" t="s">
        <v>270</v>
      </c>
      <c r="C333" t="s">
        <v>256</v>
      </c>
    </row>
    <row r="334" spans="1:3" x14ac:dyDescent="0.3">
      <c r="A334" t="s">
        <v>281</v>
      </c>
      <c r="B334" t="s">
        <v>270</v>
      </c>
      <c r="C334" t="s">
        <v>256</v>
      </c>
    </row>
    <row r="335" spans="1:3" x14ac:dyDescent="0.3">
      <c r="A335" t="s">
        <v>284</v>
      </c>
      <c r="B335" t="s">
        <v>270</v>
      </c>
      <c r="C335" t="s">
        <v>256</v>
      </c>
    </row>
    <row r="337" spans="1:3" x14ac:dyDescent="0.3">
      <c r="A337" t="s">
        <v>290</v>
      </c>
      <c r="B337" t="s">
        <v>267</v>
      </c>
      <c r="C337" t="s">
        <v>268</v>
      </c>
    </row>
    <row r="338" spans="1:3" x14ac:dyDescent="0.3">
      <c r="A338" t="s">
        <v>289</v>
      </c>
      <c r="B338" t="s">
        <v>270</v>
      </c>
      <c r="C338" t="s">
        <v>290</v>
      </c>
    </row>
    <row r="339" spans="1:3" x14ac:dyDescent="0.3">
      <c r="A339" t="s">
        <v>295</v>
      </c>
      <c r="B339" t="s">
        <v>270</v>
      </c>
      <c r="C339" t="s">
        <v>290</v>
      </c>
    </row>
    <row r="340" spans="1:3" x14ac:dyDescent="0.3">
      <c r="A340" t="s">
        <v>298</v>
      </c>
      <c r="B340" t="s">
        <v>270</v>
      </c>
      <c r="C340" t="s">
        <v>290</v>
      </c>
    </row>
    <row r="341" spans="1:3" x14ac:dyDescent="0.3">
      <c r="A341" t="s">
        <v>303</v>
      </c>
      <c r="B341" t="s">
        <v>270</v>
      </c>
      <c r="C341" t="s">
        <v>290</v>
      </c>
    </row>
    <row r="342" spans="1:3" x14ac:dyDescent="0.3">
      <c r="A342" t="s">
        <v>307</v>
      </c>
      <c r="B342" t="s">
        <v>270</v>
      </c>
      <c r="C342" t="s">
        <v>290</v>
      </c>
    </row>
    <row r="343" spans="1:3" x14ac:dyDescent="0.3">
      <c r="A343" t="s">
        <v>312</v>
      </c>
      <c r="B343" t="s">
        <v>270</v>
      </c>
      <c r="C343" t="s">
        <v>290</v>
      </c>
    </row>
    <row r="344" spans="1:3" x14ac:dyDescent="0.3">
      <c r="A344" t="s">
        <v>316</v>
      </c>
      <c r="B344" t="s">
        <v>270</v>
      </c>
      <c r="C344" t="s">
        <v>290</v>
      </c>
    </row>
    <row r="354" spans="1:3" x14ac:dyDescent="0.3">
      <c r="A354" t="s">
        <v>321</v>
      </c>
      <c r="B354" t="s">
        <v>267</v>
      </c>
      <c r="C354" t="s">
        <v>268</v>
      </c>
    </row>
    <row r="355" spans="1:3" x14ac:dyDescent="0.3">
      <c r="A355" t="s">
        <v>320</v>
      </c>
      <c r="B355" t="s">
        <v>270</v>
      </c>
      <c r="C355" t="s">
        <v>321</v>
      </c>
    </row>
    <row r="356" spans="1:3" x14ac:dyDescent="0.3">
      <c r="A356" t="s">
        <v>325</v>
      </c>
      <c r="B356" t="s">
        <v>270</v>
      </c>
      <c r="C356" t="s">
        <v>321</v>
      </c>
    </row>
    <row r="357" spans="1:3" x14ac:dyDescent="0.3">
      <c r="A357" t="s">
        <v>329</v>
      </c>
      <c r="B357" t="s">
        <v>270</v>
      </c>
      <c r="C357" t="s">
        <v>321</v>
      </c>
    </row>
    <row r="358" spans="1:3" x14ac:dyDescent="0.3">
      <c r="A358" t="s">
        <v>335</v>
      </c>
      <c r="B358" t="s">
        <v>270</v>
      </c>
      <c r="C358" t="s">
        <v>321</v>
      </c>
    </row>
    <row r="359" spans="1:3" x14ac:dyDescent="0.3">
      <c r="A359" t="s">
        <v>338</v>
      </c>
      <c r="B359" t="s">
        <v>270</v>
      </c>
      <c r="C359" t="s">
        <v>321</v>
      </c>
    </row>
    <row r="360" spans="1:3" x14ac:dyDescent="0.3">
      <c r="A360" t="s">
        <v>341</v>
      </c>
      <c r="B360" t="s">
        <v>270</v>
      </c>
      <c r="C360" t="s">
        <v>321</v>
      </c>
    </row>
    <row r="361" spans="1:3" x14ac:dyDescent="0.3">
      <c r="A361" t="s">
        <v>344</v>
      </c>
      <c r="B361" t="s">
        <v>270</v>
      </c>
      <c r="C361" t="s">
        <v>321</v>
      </c>
    </row>
    <row r="363" spans="1:3" x14ac:dyDescent="0.3">
      <c r="A363" t="s">
        <v>348</v>
      </c>
      <c r="B363" t="s">
        <v>267</v>
      </c>
      <c r="C363" t="s">
        <v>268</v>
      </c>
    </row>
    <row r="364" spans="1:3" x14ac:dyDescent="0.3">
      <c r="A364" t="s">
        <v>347</v>
      </c>
      <c r="B364" t="s">
        <v>270</v>
      </c>
      <c r="C364" t="s">
        <v>348</v>
      </c>
    </row>
    <row r="365" spans="1:3" x14ac:dyDescent="0.3">
      <c r="A365" t="s">
        <v>351</v>
      </c>
      <c r="B365" t="s">
        <v>270</v>
      </c>
      <c r="C365" t="s">
        <v>348</v>
      </c>
    </row>
    <row r="366" spans="1:3" x14ac:dyDescent="0.3">
      <c r="A366" t="s">
        <v>354</v>
      </c>
      <c r="B366" t="s">
        <v>270</v>
      </c>
      <c r="C366" t="s">
        <v>348</v>
      </c>
    </row>
    <row r="367" spans="1:3" x14ac:dyDescent="0.3">
      <c r="A367" t="s">
        <v>358</v>
      </c>
      <c r="B367" t="s">
        <v>270</v>
      </c>
      <c r="C367" t="s">
        <v>348</v>
      </c>
    </row>
    <row r="368" spans="1:3" x14ac:dyDescent="0.3">
      <c r="A368" t="s">
        <v>359</v>
      </c>
      <c r="B368" t="s">
        <v>270</v>
      </c>
      <c r="C368" t="s">
        <v>348</v>
      </c>
    </row>
    <row r="369" spans="1:3" x14ac:dyDescent="0.3">
      <c r="A369" t="s">
        <v>362</v>
      </c>
      <c r="B369" t="s">
        <v>270</v>
      </c>
      <c r="C369" t="s">
        <v>348</v>
      </c>
    </row>
    <row r="370" spans="1:3" x14ac:dyDescent="0.3">
      <c r="A370" t="s">
        <v>365</v>
      </c>
      <c r="B370" t="s">
        <v>270</v>
      </c>
      <c r="C370" t="s">
        <v>348</v>
      </c>
    </row>
    <row r="372" spans="1:3" x14ac:dyDescent="0.3">
      <c r="A372" t="s">
        <v>39</v>
      </c>
      <c r="B372" t="s">
        <v>267</v>
      </c>
      <c r="C372" t="s">
        <v>268</v>
      </c>
    </row>
    <row r="373" spans="1:3" x14ac:dyDescent="0.3">
      <c r="A373" t="s">
        <v>38</v>
      </c>
      <c r="B373" t="s">
        <v>270</v>
      </c>
      <c r="C373" t="s">
        <v>39</v>
      </c>
    </row>
    <row r="374" spans="1:3" x14ac:dyDescent="0.3">
      <c r="A374" t="s">
        <v>46</v>
      </c>
      <c r="B374" t="s">
        <v>270</v>
      </c>
      <c r="C374" t="s">
        <v>39</v>
      </c>
    </row>
    <row r="375" spans="1:3" x14ac:dyDescent="0.3">
      <c r="A375" t="s">
        <v>58</v>
      </c>
      <c r="B375" t="s">
        <v>270</v>
      </c>
      <c r="C375" t="s">
        <v>39</v>
      </c>
    </row>
    <row r="376" spans="1:3" x14ac:dyDescent="0.3">
      <c r="A376" t="s">
        <v>72</v>
      </c>
      <c r="B376" t="s">
        <v>270</v>
      </c>
      <c r="C376" t="s">
        <v>39</v>
      </c>
    </row>
    <row r="377" spans="1:3" x14ac:dyDescent="0.3">
      <c r="A377" t="s">
        <v>85</v>
      </c>
      <c r="B377" t="s">
        <v>270</v>
      </c>
      <c r="C377" t="s">
        <v>39</v>
      </c>
    </row>
    <row r="384" spans="1:3" x14ac:dyDescent="0.3">
      <c r="A384" t="s">
        <v>125</v>
      </c>
      <c r="B384" t="s">
        <v>270</v>
      </c>
      <c r="C384" t="s">
        <v>94</v>
      </c>
    </row>
    <row r="385" spans="1:3" x14ac:dyDescent="0.3">
      <c r="A385" t="s">
        <v>134</v>
      </c>
      <c r="B385" t="s">
        <v>270</v>
      </c>
      <c r="C385" t="s">
        <v>94</v>
      </c>
    </row>
    <row r="386" spans="1:3" x14ac:dyDescent="0.3">
      <c r="A386" t="s">
        <v>94</v>
      </c>
      <c r="B386" t="s">
        <v>267</v>
      </c>
      <c r="C386" t="s">
        <v>268</v>
      </c>
    </row>
    <row r="387" spans="1:3" x14ac:dyDescent="0.3">
      <c r="A387" t="s">
        <v>93</v>
      </c>
      <c r="B387" t="s">
        <v>270</v>
      </c>
      <c r="C387" t="s">
        <v>94</v>
      </c>
    </row>
    <row r="388" spans="1:3" x14ac:dyDescent="0.3">
      <c r="A388" t="s">
        <v>106</v>
      </c>
      <c r="B388" t="s">
        <v>270</v>
      </c>
      <c r="C388" t="s">
        <v>94</v>
      </c>
    </row>
    <row r="389" spans="1:3" x14ac:dyDescent="0.3">
      <c r="A389" t="s">
        <v>116</v>
      </c>
      <c r="B389" t="s">
        <v>270</v>
      </c>
      <c r="C389" t="s">
        <v>94</v>
      </c>
    </row>
    <row r="391" spans="1:3" x14ac:dyDescent="0.3">
      <c r="A391" t="s">
        <v>371</v>
      </c>
      <c r="B391" t="s">
        <v>270</v>
      </c>
      <c r="C391" t="s">
        <v>94</v>
      </c>
    </row>
    <row r="393" spans="1:3" x14ac:dyDescent="0.3">
      <c r="A393" t="s">
        <v>140</v>
      </c>
      <c r="B393" t="s">
        <v>267</v>
      </c>
      <c r="C393" t="s">
        <v>268</v>
      </c>
    </row>
    <row r="394" spans="1:3" x14ac:dyDescent="0.3">
      <c r="A394" t="s">
        <v>139</v>
      </c>
      <c r="B394" t="s">
        <v>270</v>
      </c>
      <c r="C394" t="s">
        <v>140</v>
      </c>
    </row>
    <row r="395" spans="1:3" x14ac:dyDescent="0.3">
      <c r="A395" t="s">
        <v>145</v>
      </c>
      <c r="B395" t="s">
        <v>270</v>
      </c>
      <c r="C395" t="s">
        <v>140</v>
      </c>
    </row>
    <row r="396" spans="1:3" x14ac:dyDescent="0.3">
      <c r="A396" t="s">
        <v>153</v>
      </c>
      <c r="B396" t="s">
        <v>270</v>
      </c>
      <c r="C396" t="s">
        <v>140</v>
      </c>
    </row>
    <row r="397" spans="1:3" x14ac:dyDescent="0.3">
      <c r="A397" t="s">
        <v>165</v>
      </c>
      <c r="B397" t="s">
        <v>270</v>
      </c>
      <c r="C397" t="s">
        <v>140</v>
      </c>
    </row>
    <row r="398" spans="1:3" x14ac:dyDescent="0.3">
      <c r="A398" t="s">
        <v>175</v>
      </c>
      <c r="B398" t="s">
        <v>270</v>
      </c>
      <c r="C398" t="s">
        <v>140</v>
      </c>
    </row>
    <row r="399" spans="1:3" x14ac:dyDescent="0.3">
      <c r="A399" t="s">
        <v>182</v>
      </c>
      <c r="B399" t="s">
        <v>270</v>
      </c>
      <c r="C399" t="s">
        <v>140</v>
      </c>
    </row>
    <row r="400" spans="1:3" x14ac:dyDescent="0.3">
      <c r="A400" t="s">
        <v>190</v>
      </c>
      <c r="B400" t="s">
        <v>270</v>
      </c>
      <c r="C400" t="s">
        <v>140</v>
      </c>
    </row>
    <row r="401" spans="1:3" x14ac:dyDescent="0.3">
      <c r="A401" t="s">
        <v>198</v>
      </c>
      <c r="B401" t="s">
        <v>270</v>
      </c>
      <c r="C401" t="s">
        <v>140</v>
      </c>
    </row>
    <row r="403" spans="1:3" x14ac:dyDescent="0.3">
      <c r="A403" t="s">
        <v>208</v>
      </c>
      <c r="B403" t="s">
        <v>267</v>
      </c>
      <c r="C403" t="s">
        <v>268</v>
      </c>
    </row>
    <row r="404" spans="1:3" x14ac:dyDescent="0.3">
      <c r="A404" t="s">
        <v>207</v>
      </c>
      <c r="B404" t="s">
        <v>270</v>
      </c>
      <c r="C404" t="s">
        <v>208</v>
      </c>
    </row>
    <row r="405" spans="1:3" x14ac:dyDescent="0.3">
      <c r="A405" t="s">
        <v>225</v>
      </c>
      <c r="B405" t="s">
        <v>270</v>
      </c>
      <c r="C405" t="s">
        <v>208</v>
      </c>
    </row>
    <row r="406" spans="1:3" x14ac:dyDescent="0.3">
      <c r="A406" t="s">
        <v>230</v>
      </c>
      <c r="B406" t="s">
        <v>270</v>
      </c>
      <c r="C406" t="s">
        <v>208</v>
      </c>
    </row>
    <row r="407" spans="1:3" x14ac:dyDescent="0.3">
      <c r="A407" t="s">
        <v>238</v>
      </c>
      <c r="B407" t="s">
        <v>270</v>
      </c>
      <c r="C407" t="s">
        <v>208</v>
      </c>
    </row>
    <row r="408" spans="1:3" x14ac:dyDescent="0.3">
      <c r="A408" t="s">
        <v>244</v>
      </c>
      <c r="B408" t="s">
        <v>270</v>
      </c>
      <c r="C408" t="s">
        <v>208</v>
      </c>
    </row>
    <row r="409" spans="1:3" x14ac:dyDescent="0.3">
      <c r="A409" t="s">
        <v>248</v>
      </c>
      <c r="B409" t="s">
        <v>270</v>
      </c>
      <c r="C409" t="s">
        <v>208</v>
      </c>
    </row>
    <row r="410" spans="1:3" x14ac:dyDescent="0.3">
      <c r="A410" t="s">
        <v>252</v>
      </c>
      <c r="B410" t="s">
        <v>270</v>
      </c>
      <c r="C410" t="s">
        <v>208</v>
      </c>
    </row>
    <row r="411" spans="1:3" x14ac:dyDescent="0.3">
      <c r="A411" t="s">
        <v>372</v>
      </c>
      <c r="B411" t="s">
        <v>270</v>
      </c>
      <c r="C411" t="s">
        <v>208</v>
      </c>
    </row>
    <row r="412" spans="1:3" x14ac:dyDescent="0.3">
      <c r="A412" t="s">
        <v>373</v>
      </c>
      <c r="B412" t="s">
        <v>270</v>
      </c>
      <c r="C412" t="s">
        <v>208</v>
      </c>
    </row>
    <row r="414" spans="1:3" x14ac:dyDescent="0.3">
      <c r="A414" t="s">
        <v>258</v>
      </c>
      <c r="B414" t="s">
        <v>267</v>
      </c>
      <c r="C414" t="s">
        <v>268</v>
      </c>
    </row>
    <row r="415" spans="1:3" x14ac:dyDescent="0.3">
      <c r="A415" t="s">
        <v>257</v>
      </c>
      <c r="B415" t="s">
        <v>270</v>
      </c>
      <c r="C415" t="s">
        <v>258</v>
      </c>
    </row>
    <row r="416" spans="1:3" x14ac:dyDescent="0.3">
      <c r="A416" t="s">
        <v>263</v>
      </c>
      <c r="B416" t="s">
        <v>270</v>
      </c>
      <c r="C416" t="s">
        <v>258</v>
      </c>
    </row>
    <row r="417" spans="1:3" x14ac:dyDescent="0.3">
      <c r="A417" t="s">
        <v>271</v>
      </c>
      <c r="B417" t="s">
        <v>270</v>
      </c>
      <c r="C417" t="s">
        <v>258</v>
      </c>
    </row>
    <row r="418" spans="1:3" x14ac:dyDescent="0.3">
      <c r="A418" t="s">
        <v>275</v>
      </c>
      <c r="B418" t="s">
        <v>270</v>
      </c>
      <c r="C418" t="s">
        <v>258</v>
      </c>
    </row>
    <row r="419" spans="1:3" x14ac:dyDescent="0.3">
      <c r="A419" t="s">
        <v>279</v>
      </c>
      <c r="B419" t="s">
        <v>270</v>
      </c>
      <c r="C419" t="s">
        <v>258</v>
      </c>
    </row>
    <row r="420" spans="1:3" x14ac:dyDescent="0.3">
      <c r="A420" t="s">
        <v>282</v>
      </c>
      <c r="B420" t="s">
        <v>270</v>
      </c>
      <c r="C420" t="s">
        <v>258</v>
      </c>
    </row>
    <row r="421" spans="1:3" x14ac:dyDescent="0.3">
      <c r="A421" t="s">
        <v>286</v>
      </c>
      <c r="B421" t="s">
        <v>270</v>
      </c>
      <c r="C421" t="s">
        <v>258</v>
      </c>
    </row>
    <row r="422" spans="1:3" x14ac:dyDescent="0.3">
      <c r="A422" t="s">
        <v>293</v>
      </c>
      <c r="B422" t="s">
        <v>270</v>
      </c>
      <c r="C422" t="s">
        <v>258</v>
      </c>
    </row>
    <row r="423" spans="1:3" x14ac:dyDescent="0.3">
      <c r="A423" t="s">
        <v>297</v>
      </c>
      <c r="B423" t="s">
        <v>270</v>
      </c>
      <c r="C423" t="s">
        <v>258</v>
      </c>
    </row>
    <row r="424" spans="1:3" x14ac:dyDescent="0.3">
      <c r="A424" t="s">
        <v>302</v>
      </c>
      <c r="B424" t="s">
        <v>270</v>
      </c>
      <c r="C424" t="s">
        <v>258</v>
      </c>
    </row>
    <row r="425" spans="1:3" x14ac:dyDescent="0.3">
      <c r="A425" t="s">
        <v>304</v>
      </c>
      <c r="B425" t="s">
        <v>270</v>
      </c>
      <c r="C425" t="s">
        <v>258</v>
      </c>
    </row>
    <row r="427" spans="1:3" x14ac:dyDescent="0.3">
      <c r="A427" t="s">
        <v>309</v>
      </c>
      <c r="B427" t="s">
        <v>267</v>
      </c>
      <c r="C427" t="s">
        <v>268</v>
      </c>
    </row>
    <row r="428" spans="1:3" x14ac:dyDescent="0.3">
      <c r="A428" t="s">
        <v>308</v>
      </c>
      <c r="B428" t="s">
        <v>270</v>
      </c>
      <c r="C428" t="s">
        <v>309</v>
      </c>
    </row>
    <row r="429" spans="1:3" x14ac:dyDescent="0.3">
      <c r="A429" t="s">
        <v>314</v>
      </c>
      <c r="B429" t="s">
        <v>270</v>
      </c>
      <c r="C429" t="s">
        <v>309</v>
      </c>
    </row>
    <row r="430" spans="1:3" x14ac:dyDescent="0.3">
      <c r="A430" t="s">
        <v>318</v>
      </c>
      <c r="B430" t="s">
        <v>270</v>
      </c>
      <c r="C430" t="s">
        <v>309</v>
      </c>
    </row>
    <row r="431" spans="1:3" x14ac:dyDescent="0.3">
      <c r="A431" t="s">
        <v>324</v>
      </c>
      <c r="B431" t="s">
        <v>270</v>
      </c>
      <c r="C431" t="s">
        <v>309</v>
      </c>
    </row>
    <row r="432" spans="1:3" x14ac:dyDescent="0.3">
      <c r="A432" t="s">
        <v>328</v>
      </c>
      <c r="B432" t="s">
        <v>270</v>
      </c>
      <c r="C432" t="s">
        <v>309</v>
      </c>
    </row>
    <row r="434" spans="1:3" x14ac:dyDescent="0.3">
      <c r="A434" t="s">
        <v>334</v>
      </c>
      <c r="B434" t="s">
        <v>267</v>
      </c>
      <c r="C434" t="s">
        <v>268</v>
      </c>
    </row>
    <row r="435" spans="1:3" x14ac:dyDescent="0.3">
      <c r="A435" t="s">
        <v>333</v>
      </c>
      <c r="B435" t="s">
        <v>270</v>
      </c>
      <c r="C435" t="s">
        <v>334</v>
      </c>
    </row>
    <row r="436" spans="1:3" x14ac:dyDescent="0.3">
      <c r="A436" t="s">
        <v>337</v>
      </c>
      <c r="B436" t="s">
        <v>270</v>
      </c>
      <c r="C436" t="s">
        <v>334</v>
      </c>
    </row>
    <row r="437" spans="1:3" x14ac:dyDescent="0.3">
      <c r="A437" t="s">
        <v>340</v>
      </c>
      <c r="B437" t="s">
        <v>270</v>
      </c>
      <c r="C437" t="s">
        <v>334</v>
      </c>
    </row>
    <row r="438" spans="1:3" x14ac:dyDescent="0.3">
      <c r="A438" t="s">
        <v>343</v>
      </c>
      <c r="B438" t="s">
        <v>270</v>
      </c>
      <c r="C438" t="s">
        <v>334</v>
      </c>
    </row>
    <row r="439" spans="1:3" x14ac:dyDescent="0.3">
      <c r="A439" t="s">
        <v>346</v>
      </c>
      <c r="B439" t="s">
        <v>270</v>
      </c>
      <c r="C439" t="s">
        <v>334</v>
      </c>
    </row>
    <row r="440" spans="1:3" x14ac:dyDescent="0.3">
      <c r="A440" t="s">
        <v>350</v>
      </c>
      <c r="B440" t="s">
        <v>270</v>
      </c>
      <c r="C440" t="s">
        <v>334</v>
      </c>
    </row>
    <row r="441" spans="1:3" x14ac:dyDescent="0.3">
      <c r="A441" t="s">
        <v>353</v>
      </c>
      <c r="B441" t="s">
        <v>270</v>
      </c>
      <c r="C441" t="s">
        <v>334</v>
      </c>
    </row>
    <row r="449" spans="1:3" x14ac:dyDescent="0.3">
      <c r="A449" t="s">
        <v>357</v>
      </c>
      <c r="B449" t="s">
        <v>267</v>
      </c>
      <c r="C449" t="s">
        <v>268</v>
      </c>
    </row>
    <row r="450" spans="1:3" x14ac:dyDescent="0.3">
      <c r="A450" t="s">
        <v>356</v>
      </c>
      <c r="B450" t="s">
        <v>270</v>
      </c>
      <c r="C450" t="s">
        <v>357</v>
      </c>
    </row>
    <row r="451" spans="1:3" x14ac:dyDescent="0.3">
      <c r="A451" t="s">
        <v>360</v>
      </c>
      <c r="B451" t="s">
        <v>270</v>
      </c>
      <c r="C451" t="s">
        <v>357</v>
      </c>
    </row>
    <row r="452" spans="1:3" x14ac:dyDescent="0.3">
      <c r="A452" t="s">
        <v>363</v>
      </c>
      <c r="B452" t="s">
        <v>270</v>
      </c>
      <c r="C452" t="s">
        <v>357</v>
      </c>
    </row>
    <row r="453" spans="1:3" x14ac:dyDescent="0.3">
      <c r="A453" t="s">
        <v>366</v>
      </c>
      <c r="B453" t="s">
        <v>270</v>
      </c>
      <c r="C453" t="s">
        <v>357</v>
      </c>
    </row>
    <row r="454" spans="1:3" x14ac:dyDescent="0.3">
      <c r="A454" t="s">
        <v>369</v>
      </c>
      <c r="B454" t="s">
        <v>270</v>
      </c>
      <c r="C454" t="s">
        <v>357</v>
      </c>
    </row>
    <row r="455" spans="1:3" x14ac:dyDescent="0.3">
      <c r="A455" t="s">
        <v>370</v>
      </c>
      <c r="B455" t="s">
        <v>270</v>
      </c>
      <c r="C455" t="s">
        <v>357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16615-D17D-42D7-9945-1F2AACCB43BA}">
  <sheetPr codeName="Sheet2"/>
  <dimension ref="A1:K334"/>
  <sheetViews>
    <sheetView workbookViewId="0">
      <selection activeCell="I4" sqref="I4"/>
    </sheetView>
  </sheetViews>
  <sheetFormatPr defaultRowHeight="14.4" x14ac:dyDescent="0.3"/>
  <sheetData>
    <row r="1" spans="1:11" x14ac:dyDescent="0.3">
      <c r="A1" t="s">
        <v>374</v>
      </c>
      <c r="B1" t="s">
        <v>375</v>
      </c>
      <c r="I1" t="s">
        <v>376</v>
      </c>
      <c r="J1" t="s">
        <v>375</v>
      </c>
      <c r="K1" t="s">
        <v>377</v>
      </c>
    </row>
    <row r="2" spans="1:11" x14ac:dyDescent="0.3">
      <c r="I2" t="s">
        <v>77</v>
      </c>
      <c r="J2" t="s">
        <v>379</v>
      </c>
      <c r="K2" t="s">
        <v>380</v>
      </c>
    </row>
    <row r="3" spans="1:11" x14ac:dyDescent="0.3">
      <c r="A3" t="s">
        <v>47</v>
      </c>
      <c r="B3" t="s">
        <v>381</v>
      </c>
      <c r="C3" t="s">
        <v>382</v>
      </c>
      <c r="D3" t="s">
        <v>383</v>
      </c>
      <c r="I3" t="s">
        <v>119</v>
      </c>
      <c r="J3" t="s">
        <v>384</v>
      </c>
      <c r="K3" t="s">
        <v>385</v>
      </c>
    </row>
    <row r="4" spans="1:11" x14ac:dyDescent="0.3">
      <c r="A4" t="s">
        <v>64</v>
      </c>
      <c r="B4" t="s">
        <v>381</v>
      </c>
      <c r="C4" t="s">
        <v>382</v>
      </c>
      <c r="D4" t="s">
        <v>383</v>
      </c>
      <c r="I4" t="s">
        <v>158</v>
      </c>
      <c r="J4" t="s">
        <v>384</v>
      </c>
      <c r="K4" t="s">
        <v>385</v>
      </c>
    </row>
    <row r="5" spans="1:11" x14ac:dyDescent="0.3">
      <c r="A5" t="s">
        <v>90</v>
      </c>
      <c r="B5" t="s">
        <v>379</v>
      </c>
      <c r="C5" t="s">
        <v>380</v>
      </c>
      <c r="D5" t="s">
        <v>383</v>
      </c>
      <c r="I5" t="s">
        <v>211</v>
      </c>
      <c r="J5" t="s">
        <v>379</v>
      </c>
      <c r="K5" t="s">
        <v>380</v>
      </c>
    </row>
    <row r="6" spans="1:11" x14ac:dyDescent="0.3">
      <c r="A6" t="s">
        <v>105</v>
      </c>
      <c r="B6" t="s">
        <v>381</v>
      </c>
      <c r="C6" t="s">
        <v>382</v>
      </c>
      <c r="D6" t="s">
        <v>383</v>
      </c>
      <c r="I6" t="s">
        <v>261</v>
      </c>
      <c r="J6" t="s">
        <v>384</v>
      </c>
      <c r="K6" t="s">
        <v>385</v>
      </c>
    </row>
    <row r="7" spans="1:11" x14ac:dyDescent="0.3">
      <c r="A7" t="s">
        <v>37</v>
      </c>
      <c r="B7" t="s">
        <v>381</v>
      </c>
      <c r="C7" t="s">
        <v>382</v>
      </c>
      <c r="D7" t="s">
        <v>383</v>
      </c>
      <c r="I7" t="s">
        <v>301</v>
      </c>
      <c r="J7" t="s">
        <v>384</v>
      </c>
      <c r="K7" t="s">
        <v>385</v>
      </c>
    </row>
    <row r="8" spans="1:11" x14ac:dyDescent="0.3">
      <c r="A8" t="s">
        <v>45</v>
      </c>
      <c r="B8" t="s">
        <v>381</v>
      </c>
      <c r="C8" t="s">
        <v>382</v>
      </c>
      <c r="D8" t="s">
        <v>383</v>
      </c>
      <c r="I8" t="s">
        <v>36</v>
      </c>
      <c r="J8" t="s">
        <v>379</v>
      </c>
      <c r="K8" t="s">
        <v>380</v>
      </c>
    </row>
    <row r="9" spans="1:11" x14ac:dyDescent="0.3">
      <c r="A9" t="s">
        <v>117</v>
      </c>
      <c r="B9" t="s">
        <v>381</v>
      </c>
      <c r="C9" t="s">
        <v>382</v>
      </c>
      <c r="D9" t="s">
        <v>383</v>
      </c>
      <c r="I9" t="s">
        <v>66</v>
      </c>
      <c r="J9" t="s">
        <v>379</v>
      </c>
      <c r="K9" t="s">
        <v>380</v>
      </c>
    </row>
    <row r="10" spans="1:11" x14ac:dyDescent="0.3">
      <c r="A10" t="s">
        <v>7</v>
      </c>
      <c r="B10" t="s">
        <v>381</v>
      </c>
      <c r="C10" t="s">
        <v>382</v>
      </c>
      <c r="D10" t="s">
        <v>383</v>
      </c>
      <c r="I10" t="s">
        <v>173</v>
      </c>
      <c r="J10" t="s">
        <v>379</v>
      </c>
      <c r="K10" t="s">
        <v>380</v>
      </c>
    </row>
    <row r="11" spans="1:11" x14ac:dyDescent="0.3">
      <c r="A11" t="s">
        <v>9</v>
      </c>
      <c r="B11" t="s">
        <v>381</v>
      </c>
      <c r="C11" t="s">
        <v>382</v>
      </c>
      <c r="D11" t="s">
        <v>383</v>
      </c>
      <c r="I11" t="s">
        <v>234</v>
      </c>
      <c r="J11" t="s">
        <v>379</v>
      </c>
      <c r="K11" t="s">
        <v>380</v>
      </c>
    </row>
    <row r="12" spans="1:11" x14ac:dyDescent="0.3">
      <c r="A12" t="s">
        <v>55</v>
      </c>
      <c r="B12" t="s">
        <v>381</v>
      </c>
      <c r="C12" t="s">
        <v>382</v>
      </c>
      <c r="D12" t="s">
        <v>383</v>
      </c>
      <c r="I12" t="s">
        <v>288</v>
      </c>
      <c r="J12" t="s">
        <v>381</v>
      </c>
      <c r="K12" t="s">
        <v>382</v>
      </c>
    </row>
    <row r="13" spans="1:11" x14ac:dyDescent="0.3">
      <c r="A13" t="s">
        <v>43</v>
      </c>
      <c r="B13" t="s">
        <v>384</v>
      </c>
      <c r="C13" t="s">
        <v>385</v>
      </c>
      <c r="D13" t="s">
        <v>383</v>
      </c>
      <c r="I13" t="s">
        <v>331</v>
      </c>
      <c r="J13" t="s">
        <v>379</v>
      </c>
      <c r="K13" t="s">
        <v>380</v>
      </c>
    </row>
    <row r="14" spans="1:11" x14ac:dyDescent="0.3">
      <c r="A14" t="s">
        <v>69</v>
      </c>
      <c r="B14" t="s">
        <v>381</v>
      </c>
      <c r="C14" t="s">
        <v>382</v>
      </c>
      <c r="D14" t="s">
        <v>383</v>
      </c>
      <c r="I14" t="s">
        <v>31</v>
      </c>
      <c r="J14" t="s">
        <v>381</v>
      </c>
      <c r="K14" t="s">
        <v>382</v>
      </c>
    </row>
    <row r="15" spans="1:11" x14ac:dyDescent="0.3">
      <c r="A15" t="s">
        <v>71</v>
      </c>
      <c r="B15" t="s">
        <v>379</v>
      </c>
      <c r="C15" t="s">
        <v>380</v>
      </c>
      <c r="D15" t="s">
        <v>383</v>
      </c>
      <c r="I15" t="s">
        <v>151</v>
      </c>
      <c r="J15" t="s">
        <v>379</v>
      </c>
      <c r="K15" t="s">
        <v>380</v>
      </c>
    </row>
    <row r="16" spans="1:11" x14ac:dyDescent="0.3">
      <c r="A16" t="s">
        <v>128</v>
      </c>
      <c r="B16" t="s">
        <v>381</v>
      </c>
      <c r="C16" t="s">
        <v>382</v>
      </c>
      <c r="D16" t="s">
        <v>383</v>
      </c>
      <c r="I16" t="s">
        <v>214</v>
      </c>
      <c r="J16" t="s">
        <v>384</v>
      </c>
      <c r="K16" t="s">
        <v>385</v>
      </c>
    </row>
    <row r="17" spans="1:11" x14ac:dyDescent="0.3">
      <c r="A17" t="s">
        <v>40</v>
      </c>
      <c r="B17" t="s">
        <v>381</v>
      </c>
      <c r="C17" t="s">
        <v>382</v>
      </c>
      <c r="D17" t="s">
        <v>383</v>
      </c>
      <c r="I17" t="s">
        <v>256</v>
      </c>
      <c r="J17" t="s">
        <v>384</v>
      </c>
      <c r="K17" t="s">
        <v>385</v>
      </c>
    </row>
    <row r="18" spans="1:11" x14ac:dyDescent="0.3">
      <c r="A18" t="s">
        <v>57</v>
      </c>
      <c r="B18" t="s">
        <v>381</v>
      </c>
      <c r="C18" t="s">
        <v>382</v>
      </c>
      <c r="D18" t="s">
        <v>383</v>
      </c>
      <c r="I18" t="s">
        <v>290</v>
      </c>
      <c r="J18" t="s">
        <v>379</v>
      </c>
      <c r="K18" t="s">
        <v>380</v>
      </c>
    </row>
    <row r="19" spans="1:11" x14ac:dyDescent="0.3">
      <c r="A19" t="s">
        <v>92</v>
      </c>
      <c r="B19" t="s">
        <v>386</v>
      </c>
      <c r="C19" t="s">
        <v>385</v>
      </c>
      <c r="D19" t="s">
        <v>383</v>
      </c>
      <c r="I19" t="s">
        <v>321</v>
      </c>
      <c r="J19" t="s">
        <v>384</v>
      </c>
      <c r="K19" t="s">
        <v>385</v>
      </c>
    </row>
    <row r="20" spans="1:11" x14ac:dyDescent="0.3">
      <c r="A20" t="s">
        <v>78</v>
      </c>
      <c r="B20" t="s">
        <v>387</v>
      </c>
      <c r="C20" t="s">
        <v>382</v>
      </c>
      <c r="D20" t="s">
        <v>383</v>
      </c>
      <c r="I20" t="s">
        <v>348</v>
      </c>
      <c r="J20" t="s">
        <v>379</v>
      </c>
      <c r="K20" t="s">
        <v>380</v>
      </c>
    </row>
    <row r="21" spans="1:11" x14ac:dyDescent="0.3">
      <c r="A21" t="s">
        <v>49</v>
      </c>
      <c r="B21" t="s">
        <v>384</v>
      </c>
      <c r="C21" t="s">
        <v>385</v>
      </c>
      <c r="D21" t="s">
        <v>383</v>
      </c>
      <c r="I21" t="s">
        <v>39</v>
      </c>
      <c r="J21" t="s">
        <v>384</v>
      </c>
      <c r="K21" t="s">
        <v>385</v>
      </c>
    </row>
    <row r="22" spans="1:11" x14ac:dyDescent="0.3">
      <c r="A22" t="s">
        <v>111</v>
      </c>
      <c r="B22" t="s">
        <v>381</v>
      </c>
      <c r="C22" t="s">
        <v>382</v>
      </c>
      <c r="D22" t="s">
        <v>383</v>
      </c>
      <c r="I22" t="s">
        <v>94</v>
      </c>
      <c r="J22" t="s">
        <v>384</v>
      </c>
      <c r="K22" t="s">
        <v>385</v>
      </c>
    </row>
    <row r="23" spans="1:11" x14ac:dyDescent="0.3">
      <c r="A23" t="s">
        <v>107</v>
      </c>
      <c r="B23" t="s">
        <v>381</v>
      </c>
      <c r="C23" t="s">
        <v>382</v>
      </c>
      <c r="D23" t="s">
        <v>383</v>
      </c>
      <c r="I23" t="s">
        <v>140</v>
      </c>
      <c r="J23" t="s">
        <v>379</v>
      </c>
      <c r="K23" t="s">
        <v>380</v>
      </c>
    </row>
    <row r="24" spans="1:11" x14ac:dyDescent="0.3">
      <c r="A24" t="s">
        <v>0</v>
      </c>
      <c r="B24" t="s">
        <v>379</v>
      </c>
      <c r="C24" t="s">
        <v>380</v>
      </c>
      <c r="D24" t="s">
        <v>383</v>
      </c>
      <c r="I24" t="s">
        <v>208</v>
      </c>
      <c r="J24" t="s">
        <v>384</v>
      </c>
      <c r="K24" t="s">
        <v>385</v>
      </c>
    </row>
    <row r="25" spans="1:11" x14ac:dyDescent="0.3">
      <c r="A25" t="s">
        <v>20</v>
      </c>
      <c r="B25" t="s">
        <v>381</v>
      </c>
      <c r="C25" t="s">
        <v>382</v>
      </c>
      <c r="D25" t="s">
        <v>383</v>
      </c>
      <c r="I25" t="s">
        <v>258</v>
      </c>
      <c r="J25" t="s">
        <v>388</v>
      </c>
      <c r="K25" t="s">
        <v>382</v>
      </c>
    </row>
    <row r="26" spans="1:11" x14ac:dyDescent="0.3">
      <c r="A26" t="s">
        <v>73</v>
      </c>
      <c r="B26" t="s">
        <v>379</v>
      </c>
      <c r="C26" t="s">
        <v>380</v>
      </c>
      <c r="D26" t="s">
        <v>383</v>
      </c>
      <c r="I26" t="s">
        <v>309</v>
      </c>
      <c r="J26" t="s">
        <v>379</v>
      </c>
      <c r="K26" t="s">
        <v>380</v>
      </c>
    </row>
    <row r="27" spans="1:11" x14ac:dyDescent="0.3">
      <c r="A27" t="s">
        <v>99</v>
      </c>
      <c r="B27" t="s">
        <v>381</v>
      </c>
      <c r="C27" t="s">
        <v>382</v>
      </c>
      <c r="D27" t="s">
        <v>383</v>
      </c>
      <c r="I27" t="s">
        <v>334</v>
      </c>
      <c r="J27" t="s">
        <v>381</v>
      </c>
      <c r="K27" t="s">
        <v>382</v>
      </c>
    </row>
    <row r="28" spans="1:11" x14ac:dyDescent="0.3">
      <c r="A28" t="s">
        <v>82</v>
      </c>
      <c r="B28" t="s">
        <v>381</v>
      </c>
      <c r="C28" t="s">
        <v>382</v>
      </c>
      <c r="D28" t="s">
        <v>383</v>
      </c>
      <c r="I28" t="s">
        <v>357</v>
      </c>
      <c r="J28" t="s">
        <v>379</v>
      </c>
      <c r="K28" t="s">
        <v>380</v>
      </c>
    </row>
    <row r="29" spans="1:11" x14ac:dyDescent="0.3">
      <c r="A29" t="s">
        <v>115</v>
      </c>
      <c r="B29" t="s">
        <v>381</v>
      </c>
      <c r="C29" t="s">
        <v>382</v>
      </c>
      <c r="D29" t="s">
        <v>383</v>
      </c>
      <c r="J29" t="s">
        <v>384</v>
      </c>
      <c r="K29" t="s">
        <v>385</v>
      </c>
    </row>
    <row r="30" spans="1:11" x14ac:dyDescent="0.3">
      <c r="A30" t="s">
        <v>14</v>
      </c>
      <c r="B30" t="s">
        <v>381</v>
      </c>
      <c r="C30" t="s">
        <v>382</v>
      </c>
      <c r="D30" t="s">
        <v>383</v>
      </c>
      <c r="J30" t="s">
        <v>386</v>
      </c>
      <c r="K30" t="s">
        <v>385</v>
      </c>
    </row>
    <row r="31" spans="1:11" x14ac:dyDescent="0.3">
      <c r="A31" t="s">
        <v>84</v>
      </c>
      <c r="B31" t="s">
        <v>381</v>
      </c>
      <c r="C31" t="s">
        <v>382</v>
      </c>
      <c r="D31" t="s">
        <v>383</v>
      </c>
      <c r="J31" t="s">
        <v>381</v>
      </c>
      <c r="K31" t="s">
        <v>382</v>
      </c>
    </row>
    <row r="32" spans="1:11" x14ac:dyDescent="0.3">
      <c r="A32" t="s">
        <v>109</v>
      </c>
      <c r="B32" t="s">
        <v>381</v>
      </c>
      <c r="C32" t="s">
        <v>382</v>
      </c>
      <c r="D32" t="s">
        <v>383</v>
      </c>
      <c r="J32" t="s">
        <v>388</v>
      </c>
      <c r="K32" t="s">
        <v>382</v>
      </c>
    </row>
    <row r="33" spans="1:11" x14ac:dyDescent="0.3">
      <c r="A33" t="s">
        <v>80</v>
      </c>
      <c r="B33" t="s">
        <v>381</v>
      </c>
      <c r="C33" t="s">
        <v>382</v>
      </c>
      <c r="D33" t="s">
        <v>383</v>
      </c>
      <c r="J33" t="s">
        <v>387</v>
      </c>
      <c r="K33" t="s">
        <v>382</v>
      </c>
    </row>
    <row r="34" spans="1:11" x14ac:dyDescent="0.3">
      <c r="A34" t="s">
        <v>59</v>
      </c>
      <c r="B34" t="s">
        <v>381</v>
      </c>
      <c r="C34" t="s">
        <v>382</v>
      </c>
      <c r="D34" t="s">
        <v>383</v>
      </c>
      <c r="J34" t="s">
        <v>379</v>
      </c>
      <c r="K34" t="s">
        <v>380</v>
      </c>
    </row>
    <row r="35" spans="1:11" x14ac:dyDescent="0.3">
      <c r="A35" t="s">
        <v>103</v>
      </c>
      <c r="B35" t="s">
        <v>381</v>
      </c>
      <c r="C35" t="s">
        <v>382</v>
      </c>
      <c r="D35" t="s">
        <v>383</v>
      </c>
    </row>
    <row r="36" spans="1:11" x14ac:dyDescent="0.3">
      <c r="A36" t="s">
        <v>113</v>
      </c>
      <c r="B36" t="s">
        <v>388</v>
      </c>
      <c r="C36" t="s">
        <v>382</v>
      </c>
      <c r="D36" t="s">
        <v>383</v>
      </c>
    </row>
    <row r="37" spans="1:11" x14ac:dyDescent="0.3">
      <c r="A37" t="s">
        <v>62</v>
      </c>
      <c r="B37" t="s">
        <v>381</v>
      </c>
      <c r="C37" t="s">
        <v>382</v>
      </c>
      <c r="D37" t="s">
        <v>383</v>
      </c>
    </row>
    <row r="38" spans="1:11" x14ac:dyDescent="0.3">
      <c r="A38" t="s">
        <v>16</v>
      </c>
      <c r="B38" t="s">
        <v>381</v>
      </c>
      <c r="C38" t="s">
        <v>382</v>
      </c>
      <c r="D38" t="s">
        <v>383</v>
      </c>
    </row>
    <row r="39" spans="1:11" x14ac:dyDescent="0.3">
      <c r="A39" t="s">
        <v>120</v>
      </c>
      <c r="B39" t="s">
        <v>379</v>
      </c>
      <c r="C39" t="s">
        <v>380</v>
      </c>
      <c r="D39" t="s">
        <v>383</v>
      </c>
    </row>
    <row r="40" spans="1:11" x14ac:dyDescent="0.3">
      <c r="A40" t="s">
        <v>88</v>
      </c>
      <c r="B40" t="s">
        <v>381</v>
      </c>
      <c r="C40" t="s">
        <v>382</v>
      </c>
      <c r="D40" t="s">
        <v>383</v>
      </c>
    </row>
    <row r="41" spans="1:11" x14ac:dyDescent="0.3">
      <c r="A41" t="s">
        <v>97</v>
      </c>
      <c r="B41" t="s">
        <v>381</v>
      </c>
      <c r="C41" t="s">
        <v>382</v>
      </c>
      <c r="D41" t="s">
        <v>383</v>
      </c>
    </row>
    <row r="42" spans="1:11" x14ac:dyDescent="0.3">
      <c r="A42" t="s">
        <v>124</v>
      </c>
      <c r="B42" t="s">
        <v>381</v>
      </c>
      <c r="C42" t="s">
        <v>382</v>
      </c>
      <c r="D42" t="s">
        <v>383</v>
      </c>
    </row>
    <row r="43" spans="1:11" x14ac:dyDescent="0.3">
      <c r="A43" t="s">
        <v>126</v>
      </c>
      <c r="B43" t="s">
        <v>381</v>
      </c>
      <c r="C43" t="s">
        <v>382</v>
      </c>
      <c r="D43" t="s">
        <v>383</v>
      </c>
    </row>
    <row r="44" spans="1:11" x14ac:dyDescent="0.3">
      <c r="A44" t="s">
        <v>67</v>
      </c>
      <c r="B44" t="s">
        <v>381</v>
      </c>
      <c r="C44" t="s">
        <v>382</v>
      </c>
      <c r="D44" t="s">
        <v>383</v>
      </c>
    </row>
    <row r="45" spans="1:11" x14ac:dyDescent="0.3">
      <c r="A45" t="s">
        <v>18</v>
      </c>
      <c r="B45" t="s">
        <v>381</v>
      </c>
      <c r="C45" t="s">
        <v>382</v>
      </c>
      <c r="D45" t="s">
        <v>383</v>
      </c>
    </row>
    <row r="46" spans="1:11" x14ac:dyDescent="0.3">
      <c r="A46" t="s">
        <v>86</v>
      </c>
      <c r="B46" t="s">
        <v>381</v>
      </c>
      <c r="C46" t="s">
        <v>382</v>
      </c>
      <c r="D46" t="s">
        <v>383</v>
      </c>
    </row>
    <row r="47" spans="1:11" x14ac:dyDescent="0.3">
      <c r="A47" t="s">
        <v>101</v>
      </c>
      <c r="B47" t="s">
        <v>381</v>
      </c>
      <c r="C47" t="s">
        <v>382</v>
      </c>
      <c r="D47" t="s">
        <v>383</v>
      </c>
    </row>
    <row r="48" spans="1:11" x14ac:dyDescent="0.3">
      <c r="A48" t="s">
        <v>51</v>
      </c>
      <c r="B48" t="s">
        <v>386</v>
      </c>
      <c r="C48" t="s">
        <v>385</v>
      </c>
      <c r="D48" t="s">
        <v>383</v>
      </c>
    </row>
    <row r="49" spans="1:4" x14ac:dyDescent="0.3">
      <c r="A49" t="s">
        <v>34</v>
      </c>
      <c r="B49" t="s">
        <v>384</v>
      </c>
      <c r="C49" t="s">
        <v>385</v>
      </c>
      <c r="D49" t="s">
        <v>383</v>
      </c>
    </row>
    <row r="50" spans="1:4" x14ac:dyDescent="0.3">
      <c r="A50" t="s">
        <v>75</v>
      </c>
      <c r="B50" t="s">
        <v>384</v>
      </c>
      <c r="C50" t="s">
        <v>385</v>
      </c>
      <c r="D50" t="s">
        <v>383</v>
      </c>
    </row>
    <row r="51" spans="1:4" x14ac:dyDescent="0.3">
      <c r="A51" t="s">
        <v>24</v>
      </c>
      <c r="B51" t="s">
        <v>379</v>
      </c>
      <c r="C51" t="s">
        <v>380</v>
      </c>
      <c r="D51" t="s">
        <v>383</v>
      </c>
    </row>
    <row r="52" spans="1:4" x14ac:dyDescent="0.3">
      <c r="A52" t="s">
        <v>26</v>
      </c>
      <c r="B52" t="s">
        <v>379</v>
      </c>
      <c r="C52" t="s">
        <v>380</v>
      </c>
      <c r="D52" t="s">
        <v>383</v>
      </c>
    </row>
    <row r="53" spans="1:4" x14ac:dyDescent="0.3">
      <c r="A53" t="s">
        <v>95</v>
      </c>
      <c r="B53" t="s">
        <v>384</v>
      </c>
      <c r="C53" t="s">
        <v>385</v>
      </c>
      <c r="D53" t="s">
        <v>383</v>
      </c>
    </row>
    <row r="54" spans="1:4" x14ac:dyDescent="0.3">
      <c r="A54" t="s">
        <v>29</v>
      </c>
      <c r="B54" t="s">
        <v>386</v>
      </c>
      <c r="C54" t="s">
        <v>385</v>
      </c>
      <c r="D54" t="s">
        <v>383</v>
      </c>
    </row>
    <row r="55" spans="1:4" x14ac:dyDescent="0.3">
      <c r="A55" t="s">
        <v>53</v>
      </c>
      <c r="B55" t="s">
        <v>386</v>
      </c>
      <c r="C55" t="s">
        <v>385</v>
      </c>
      <c r="D55" t="s">
        <v>383</v>
      </c>
    </row>
    <row r="56" spans="1:4" x14ac:dyDescent="0.3">
      <c r="A56" t="s">
        <v>122</v>
      </c>
      <c r="B56" t="s">
        <v>384</v>
      </c>
      <c r="C56" t="s">
        <v>385</v>
      </c>
      <c r="D56" t="s">
        <v>383</v>
      </c>
    </row>
    <row r="57" spans="1:4" x14ac:dyDescent="0.3">
      <c r="A57" t="s">
        <v>4</v>
      </c>
      <c r="B57" t="s">
        <v>379</v>
      </c>
      <c r="C57" t="s">
        <v>380</v>
      </c>
      <c r="D57" t="s">
        <v>383</v>
      </c>
    </row>
    <row r="58" spans="1:4" x14ac:dyDescent="0.3">
      <c r="A58" t="s">
        <v>22</v>
      </c>
      <c r="B58" t="s">
        <v>384</v>
      </c>
      <c r="C58" t="s">
        <v>385</v>
      </c>
      <c r="D58" t="s">
        <v>383</v>
      </c>
    </row>
    <row r="59" spans="1:4" x14ac:dyDescent="0.3">
      <c r="A59" t="s">
        <v>76</v>
      </c>
      <c r="B59" t="s">
        <v>384</v>
      </c>
      <c r="C59" t="s">
        <v>385</v>
      </c>
      <c r="D59" t="s">
        <v>383</v>
      </c>
    </row>
    <row r="60" spans="1:4" x14ac:dyDescent="0.3">
      <c r="A60" t="s">
        <v>91</v>
      </c>
      <c r="B60" t="s">
        <v>379</v>
      </c>
      <c r="C60" t="s">
        <v>380</v>
      </c>
      <c r="D60" t="s">
        <v>383</v>
      </c>
    </row>
    <row r="61" spans="1:4" x14ac:dyDescent="0.3">
      <c r="A61" t="s">
        <v>98</v>
      </c>
      <c r="B61" t="s">
        <v>379</v>
      </c>
      <c r="C61" t="s">
        <v>380</v>
      </c>
      <c r="D61" t="s">
        <v>383</v>
      </c>
    </row>
    <row r="62" spans="1:4" x14ac:dyDescent="0.3">
      <c r="A62" t="s">
        <v>112</v>
      </c>
      <c r="B62" t="s">
        <v>379</v>
      </c>
      <c r="C62" t="s">
        <v>380</v>
      </c>
      <c r="D62" t="s">
        <v>383</v>
      </c>
    </row>
    <row r="63" spans="1:4" x14ac:dyDescent="0.3">
      <c r="A63" t="s">
        <v>118</v>
      </c>
      <c r="B63" t="s">
        <v>381</v>
      </c>
      <c r="C63" t="s">
        <v>382</v>
      </c>
      <c r="D63" t="s">
        <v>383</v>
      </c>
    </row>
    <row r="64" spans="1:4" x14ac:dyDescent="0.3">
      <c r="A64" t="s">
        <v>131</v>
      </c>
      <c r="B64" t="s">
        <v>386</v>
      </c>
      <c r="C64" t="s">
        <v>385</v>
      </c>
      <c r="D64" t="s">
        <v>383</v>
      </c>
    </row>
    <row r="65" spans="1:4" x14ac:dyDescent="0.3">
      <c r="A65" t="s">
        <v>135</v>
      </c>
      <c r="B65" t="s">
        <v>384</v>
      </c>
      <c r="C65" t="s">
        <v>385</v>
      </c>
      <c r="D65" t="s">
        <v>383</v>
      </c>
    </row>
    <row r="66" spans="1:4" x14ac:dyDescent="0.3">
      <c r="A66" t="s">
        <v>143</v>
      </c>
      <c r="B66" t="s">
        <v>386</v>
      </c>
      <c r="C66" t="s">
        <v>385</v>
      </c>
      <c r="D66" t="s">
        <v>383</v>
      </c>
    </row>
    <row r="67" spans="1:4" x14ac:dyDescent="0.3">
      <c r="A67" t="s">
        <v>147</v>
      </c>
      <c r="B67" t="s">
        <v>384</v>
      </c>
      <c r="C67" t="s">
        <v>385</v>
      </c>
      <c r="D67" t="s">
        <v>383</v>
      </c>
    </row>
    <row r="68" spans="1:4" x14ac:dyDescent="0.3">
      <c r="A68" t="s">
        <v>157</v>
      </c>
      <c r="B68" t="s">
        <v>386</v>
      </c>
      <c r="C68" t="s">
        <v>385</v>
      </c>
      <c r="D68" t="s">
        <v>383</v>
      </c>
    </row>
    <row r="69" spans="1:4" x14ac:dyDescent="0.3">
      <c r="A69" t="s">
        <v>170</v>
      </c>
      <c r="B69" t="s">
        <v>379</v>
      </c>
      <c r="C69" t="s">
        <v>380</v>
      </c>
      <c r="D69" t="s">
        <v>383</v>
      </c>
    </row>
    <row r="70" spans="1:4" x14ac:dyDescent="0.3">
      <c r="A70" t="s">
        <v>180</v>
      </c>
      <c r="B70" t="s">
        <v>379</v>
      </c>
      <c r="C70" t="s">
        <v>380</v>
      </c>
      <c r="D70" t="s">
        <v>383</v>
      </c>
    </row>
    <row r="71" spans="1:4" x14ac:dyDescent="0.3">
      <c r="A71" t="s">
        <v>188</v>
      </c>
      <c r="B71" t="s">
        <v>386</v>
      </c>
      <c r="C71" t="s">
        <v>385</v>
      </c>
      <c r="D71" t="s">
        <v>383</v>
      </c>
    </row>
    <row r="72" spans="1:4" x14ac:dyDescent="0.3">
      <c r="A72" t="s">
        <v>191</v>
      </c>
      <c r="B72" t="s">
        <v>386</v>
      </c>
      <c r="C72" t="s">
        <v>385</v>
      </c>
      <c r="D72" t="s">
        <v>383</v>
      </c>
    </row>
    <row r="73" spans="1:4" x14ac:dyDescent="0.3">
      <c r="A73" t="s">
        <v>205</v>
      </c>
      <c r="B73" t="s">
        <v>386</v>
      </c>
      <c r="C73" t="s">
        <v>385</v>
      </c>
      <c r="D73" t="s">
        <v>383</v>
      </c>
    </row>
    <row r="74" spans="1:4" x14ac:dyDescent="0.3">
      <c r="A74" t="s">
        <v>210</v>
      </c>
      <c r="B74" t="s">
        <v>387</v>
      </c>
      <c r="C74" t="s">
        <v>382</v>
      </c>
      <c r="D74" t="s">
        <v>383</v>
      </c>
    </row>
    <row r="75" spans="1:4" x14ac:dyDescent="0.3">
      <c r="A75" t="s">
        <v>218</v>
      </c>
      <c r="B75" t="s">
        <v>379</v>
      </c>
      <c r="C75" t="s">
        <v>380</v>
      </c>
      <c r="D75" t="s">
        <v>383</v>
      </c>
    </row>
    <row r="76" spans="1:4" x14ac:dyDescent="0.3">
      <c r="A76" t="s">
        <v>226</v>
      </c>
      <c r="B76" t="s">
        <v>381</v>
      </c>
      <c r="C76" t="s">
        <v>382</v>
      </c>
      <c r="D76" t="s">
        <v>383</v>
      </c>
    </row>
    <row r="77" spans="1:4" x14ac:dyDescent="0.3">
      <c r="A77" t="s">
        <v>236</v>
      </c>
      <c r="B77" t="s">
        <v>386</v>
      </c>
      <c r="C77" t="s">
        <v>385</v>
      </c>
      <c r="D77" t="s">
        <v>383</v>
      </c>
    </row>
    <row r="78" spans="1:4" x14ac:dyDescent="0.3">
      <c r="A78" t="s">
        <v>242</v>
      </c>
      <c r="B78" t="s">
        <v>387</v>
      </c>
      <c r="C78" t="s">
        <v>382</v>
      </c>
      <c r="D78" t="s">
        <v>383</v>
      </c>
    </row>
    <row r="79" spans="1:4" x14ac:dyDescent="0.3">
      <c r="A79" t="s">
        <v>246</v>
      </c>
      <c r="B79" t="s">
        <v>384</v>
      </c>
      <c r="C79" t="s">
        <v>385</v>
      </c>
      <c r="D79" t="s">
        <v>383</v>
      </c>
    </row>
    <row r="80" spans="1:4" x14ac:dyDescent="0.3">
      <c r="A80" t="s">
        <v>250</v>
      </c>
      <c r="B80" t="s">
        <v>381</v>
      </c>
      <c r="C80" t="s">
        <v>382</v>
      </c>
      <c r="D80" t="s">
        <v>383</v>
      </c>
    </row>
    <row r="81" spans="1:4" x14ac:dyDescent="0.3">
      <c r="A81" t="s">
        <v>254</v>
      </c>
      <c r="B81" t="s">
        <v>379</v>
      </c>
      <c r="C81" t="s">
        <v>380</v>
      </c>
      <c r="D81" t="s">
        <v>383</v>
      </c>
    </row>
    <row r="82" spans="1:4" x14ac:dyDescent="0.3">
      <c r="A82" t="s">
        <v>260</v>
      </c>
      <c r="B82" t="s">
        <v>384</v>
      </c>
      <c r="C82" t="s">
        <v>385</v>
      </c>
      <c r="D82" t="s">
        <v>383</v>
      </c>
    </row>
    <row r="83" spans="1:4" x14ac:dyDescent="0.3">
      <c r="A83" t="s">
        <v>265</v>
      </c>
      <c r="B83" t="s">
        <v>381</v>
      </c>
      <c r="C83" t="s">
        <v>382</v>
      </c>
      <c r="D83" t="s">
        <v>383</v>
      </c>
    </row>
    <row r="84" spans="1:4" x14ac:dyDescent="0.3">
      <c r="A84" t="s">
        <v>272</v>
      </c>
      <c r="B84" t="s">
        <v>386</v>
      </c>
      <c r="C84" t="s">
        <v>385</v>
      </c>
      <c r="D84" t="s">
        <v>383</v>
      </c>
    </row>
    <row r="85" spans="1:4" x14ac:dyDescent="0.3">
      <c r="A85" t="s">
        <v>276</v>
      </c>
      <c r="B85" t="s">
        <v>384</v>
      </c>
      <c r="C85" t="s">
        <v>385</v>
      </c>
      <c r="D85" t="s">
        <v>383</v>
      </c>
    </row>
    <row r="86" spans="1:4" x14ac:dyDescent="0.3">
      <c r="A86" t="s">
        <v>280</v>
      </c>
      <c r="B86" t="s">
        <v>386</v>
      </c>
      <c r="C86" t="s">
        <v>385</v>
      </c>
      <c r="D86" t="s">
        <v>383</v>
      </c>
    </row>
    <row r="87" spans="1:4" x14ac:dyDescent="0.3">
      <c r="A87" t="s">
        <v>285</v>
      </c>
      <c r="B87" t="s">
        <v>384</v>
      </c>
      <c r="C87" t="s">
        <v>385</v>
      </c>
      <c r="D87" t="s">
        <v>383</v>
      </c>
    </row>
    <row r="88" spans="1:4" x14ac:dyDescent="0.3">
      <c r="A88" t="s">
        <v>291</v>
      </c>
      <c r="B88" t="s">
        <v>386</v>
      </c>
      <c r="C88" t="s">
        <v>385</v>
      </c>
      <c r="D88" t="s">
        <v>383</v>
      </c>
    </row>
    <row r="89" spans="1:4" x14ac:dyDescent="0.3">
      <c r="A89" t="s">
        <v>294</v>
      </c>
      <c r="B89" t="s">
        <v>386</v>
      </c>
      <c r="C89" t="s">
        <v>385</v>
      </c>
      <c r="D89" t="s">
        <v>383</v>
      </c>
    </row>
    <row r="90" spans="1:4" x14ac:dyDescent="0.3">
      <c r="A90" t="s">
        <v>300</v>
      </c>
      <c r="B90" t="s">
        <v>381</v>
      </c>
      <c r="C90" t="s">
        <v>382</v>
      </c>
      <c r="D90" t="s">
        <v>383</v>
      </c>
    </row>
    <row r="91" spans="1:4" x14ac:dyDescent="0.3">
      <c r="A91" t="s">
        <v>305</v>
      </c>
      <c r="B91" t="s">
        <v>379</v>
      </c>
      <c r="C91" t="s">
        <v>380</v>
      </c>
      <c r="D91" t="s">
        <v>383</v>
      </c>
    </row>
    <row r="92" spans="1:4" x14ac:dyDescent="0.3">
      <c r="A92" t="s">
        <v>310</v>
      </c>
      <c r="B92" t="s">
        <v>386</v>
      </c>
      <c r="C92" t="s">
        <v>385</v>
      </c>
      <c r="D92" t="s">
        <v>383</v>
      </c>
    </row>
    <row r="93" spans="1:4" x14ac:dyDescent="0.3">
      <c r="A93" t="s">
        <v>313</v>
      </c>
      <c r="B93" t="s">
        <v>386</v>
      </c>
      <c r="C93" t="s">
        <v>385</v>
      </c>
      <c r="D93" t="s">
        <v>383</v>
      </c>
    </row>
    <row r="94" spans="1:4" x14ac:dyDescent="0.3">
      <c r="A94" t="s">
        <v>317</v>
      </c>
      <c r="B94" t="s">
        <v>386</v>
      </c>
      <c r="C94" t="s">
        <v>385</v>
      </c>
      <c r="D94" t="s">
        <v>383</v>
      </c>
    </row>
    <row r="95" spans="1:4" x14ac:dyDescent="0.3">
      <c r="A95" t="s">
        <v>323</v>
      </c>
      <c r="B95" t="s">
        <v>381</v>
      </c>
      <c r="C95" t="s">
        <v>382</v>
      </c>
      <c r="D95" t="s">
        <v>383</v>
      </c>
    </row>
    <row r="96" spans="1:4" x14ac:dyDescent="0.3">
      <c r="A96" t="s">
        <v>327</v>
      </c>
      <c r="B96" t="s">
        <v>381</v>
      </c>
      <c r="C96" t="s">
        <v>382</v>
      </c>
      <c r="D96" t="s">
        <v>383</v>
      </c>
    </row>
    <row r="97" spans="1:4" x14ac:dyDescent="0.3">
      <c r="A97" t="s">
        <v>332</v>
      </c>
      <c r="B97" t="s">
        <v>381</v>
      </c>
      <c r="C97" t="s">
        <v>382</v>
      </c>
      <c r="D97" t="s">
        <v>383</v>
      </c>
    </row>
    <row r="98" spans="1:4" x14ac:dyDescent="0.3">
      <c r="A98" t="s">
        <v>35</v>
      </c>
      <c r="B98" t="s">
        <v>379</v>
      </c>
      <c r="C98" t="s">
        <v>380</v>
      </c>
      <c r="D98" t="s">
        <v>383</v>
      </c>
    </row>
    <row r="99" spans="1:4" x14ac:dyDescent="0.3">
      <c r="A99" t="s">
        <v>50</v>
      </c>
      <c r="B99" t="s">
        <v>384</v>
      </c>
      <c r="C99" t="s">
        <v>385</v>
      </c>
      <c r="D99" t="s">
        <v>383</v>
      </c>
    </row>
    <row r="100" spans="1:4" x14ac:dyDescent="0.3">
      <c r="A100" t="s">
        <v>54</v>
      </c>
      <c r="B100" t="s">
        <v>386</v>
      </c>
      <c r="C100" t="s">
        <v>385</v>
      </c>
      <c r="D100" t="s">
        <v>383</v>
      </c>
    </row>
    <row r="101" spans="1:4" x14ac:dyDescent="0.3">
      <c r="A101" t="s">
        <v>65</v>
      </c>
      <c r="B101" t="s">
        <v>381</v>
      </c>
      <c r="C101" t="s">
        <v>382</v>
      </c>
      <c r="D101" t="s">
        <v>383</v>
      </c>
    </row>
    <row r="102" spans="1:4" x14ac:dyDescent="0.3">
      <c r="A102" t="s">
        <v>74</v>
      </c>
      <c r="B102" t="s">
        <v>384</v>
      </c>
      <c r="C102" t="s">
        <v>385</v>
      </c>
      <c r="D102" t="s">
        <v>383</v>
      </c>
    </row>
    <row r="103" spans="1:4" x14ac:dyDescent="0.3">
      <c r="A103" t="s">
        <v>83</v>
      </c>
      <c r="B103" t="s">
        <v>379</v>
      </c>
      <c r="C103" t="s">
        <v>380</v>
      </c>
      <c r="D103" t="s">
        <v>383</v>
      </c>
    </row>
    <row r="104" spans="1:4" x14ac:dyDescent="0.3">
      <c r="A104" t="s">
        <v>96</v>
      </c>
      <c r="B104" t="s">
        <v>381</v>
      </c>
      <c r="C104" t="s">
        <v>382</v>
      </c>
      <c r="D104" t="s">
        <v>383</v>
      </c>
    </row>
    <row r="105" spans="1:4" x14ac:dyDescent="0.3">
      <c r="A105" t="s">
        <v>104</v>
      </c>
      <c r="B105" t="s">
        <v>381</v>
      </c>
      <c r="C105" t="s">
        <v>382</v>
      </c>
      <c r="D105" t="s">
        <v>383</v>
      </c>
    </row>
    <row r="106" spans="1:4" x14ac:dyDescent="0.3">
      <c r="A106" t="s">
        <v>114</v>
      </c>
      <c r="B106" t="s">
        <v>379</v>
      </c>
      <c r="C106" t="s">
        <v>380</v>
      </c>
      <c r="D106" t="s">
        <v>383</v>
      </c>
    </row>
    <row r="107" spans="1:4" x14ac:dyDescent="0.3">
      <c r="A107" t="s">
        <v>127</v>
      </c>
      <c r="B107" t="s">
        <v>379</v>
      </c>
      <c r="C107" t="s">
        <v>380</v>
      </c>
      <c r="D107" t="s">
        <v>383</v>
      </c>
    </row>
    <row r="108" spans="1:4" x14ac:dyDescent="0.3">
      <c r="A108" t="s">
        <v>132</v>
      </c>
      <c r="B108" t="s">
        <v>381</v>
      </c>
      <c r="C108" t="s">
        <v>382</v>
      </c>
      <c r="D108" t="s">
        <v>383</v>
      </c>
    </row>
    <row r="109" spans="1:4" x14ac:dyDescent="0.3">
      <c r="A109" t="s">
        <v>138</v>
      </c>
      <c r="B109" t="s">
        <v>386</v>
      </c>
      <c r="C109" t="s">
        <v>385</v>
      </c>
      <c r="D109" t="s">
        <v>383</v>
      </c>
    </row>
    <row r="110" spans="1:4" x14ac:dyDescent="0.3">
      <c r="A110" t="s">
        <v>144</v>
      </c>
      <c r="B110" t="s">
        <v>381</v>
      </c>
      <c r="C110" t="s">
        <v>382</v>
      </c>
      <c r="D110" t="s">
        <v>383</v>
      </c>
    </row>
    <row r="111" spans="1:4" x14ac:dyDescent="0.3">
      <c r="A111" t="s">
        <v>155</v>
      </c>
      <c r="B111" t="s">
        <v>384</v>
      </c>
      <c r="C111" t="s">
        <v>385</v>
      </c>
      <c r="D111" t="s">
        <v>383</v>
      </c>
    </row>
    <row r="112" spans="1:4" x14ac:dyDescent="0.3">
      <c r="A112" t="s">
        <v>163</v>
      </c>
      <c r="B112" t="s">
        <v>386</v>
      </c>
      <c r="C112" t="s">
        <v>385</v>
      </c>
      <c r="D112" t="s">
        <v>383</v>
      </c>
    </row>
    <row r="113" spans="1:4" x14ac:dyDescent="0.3">
      <c r="A113" t="s">
        <v>172</v>
      </c>
      <c r="B113" t="s">
        <v>381</v>
      </c>
      <c r="C113" t="s">
        <v>382</v>
      </c>
      <c r="D113" t="s">
        <v>383</v>
      </c>
    </row>
    <row r="114" spans="1:4" x14ac:dyDescent="0.3">
      <c r="A114" t="s">
        <v>184</v>
      </c>
      <c r="B114" t="s">
        <v>386</v>
      </c>
      <c r="C114" t="s">
        <v>385</v>
      </c>
      <c r="D114" t="s">
        <v>383</v>
      </c>
    </row>
    <row r="115" spans="1:4" x14ac:dyDescent="0.3">
      <c r="A115" t="s">
        <v>189</v>
      </c>
      <c r="B115" t="s">
        <v>386</v>
      </c>
      <c r="C115" t="s">
        <v>385</v>
      </c>
      <c r="D115" t="s">
        <v>383</v>
      </c>
    </row>
    <row r="116" spans="1:4" x14ac:dyDescent="0.3">
      <c r="A116" t="s">
        <v>200</v>
      </c>
      <c r="B116" t="s">
        <v>381</v>
      </c>
      <c r="C116" t="s">
        <v>382</v>
      </c>
      <c r="D116" t="s">
        <v>383</v>
      </c>
    </row>
    <row r="117" spans="1:4" x14ac:dyDescent="0.3">
      <c r="A117" t="s">
        <v>215</v>
      </c>
      <c r="B117" t="s">
        <v>379</v>
      </c>
      <c r="C117" t="s">
        <v>380</v>
      </c>
      <c r="D117" t="s">
        <v>383</v>
      </c>
    </row>
    <row r="118" spans="1:4" x14ac:dyDescent="0.3">
      <c r="A118" t="s">
        <v>223</v>
      </c>
      <c r="B118" t="s">
        <v>384</v>
      </c>
      <c r="C118" t="s">
        <v>385</v>
      </c>
      <c r="D118" t="s">
        <v>383</v>
      </c>
    </row>
    <row r="119" spans="1:4" x14ac:dyDescent="0.3">
      <c r="A119" t="s">
        <v>233</v>
      </c>
      <c r="B119" t="s">
        <v>379</v>
      </c>
      <c r="C119" t="s">
        <v>380</v>
      </c>
      <c r="D119" t="s">
        <v>383</v>
      </c>
    </row>
    <row r="120" spans="1:4" x14ac:dyDescent="0.3">
      <c r="A120" t="s">
        <v>240</v>
      </c>
      <c r="B120" t="s">
        <v>386</v>
      </c>
      <c r="C120" t="s">
        <v>385</v>
      </c>
      <c r="D120" t="s">
        <v>383</v>
      </c>
    </row>
    <row r="121" spans="1:4" x14ac:dyDescent="0.3">
      <c r="A121" t="s">
        <v>245</v>
      </c>
      <c r="B121" t="s">
        <v>381</v>
      </c>
      <c r="C121" t="s">
        <v>382</v>
      </c>
      <c r="D121" t="s">
        <v>383</v>
      </c>
    </row>
    <row r="122" spans="1:4" x14ac:dyDescent="0.3">
      <c r="A122" t="s">
        <v>249</v>
      </c>
      <c r="B122" t="s">
        <v>381</v>
      </c>
      <c r="C122" t="s">
        <v>382</v>
      </c>
      <c r="D122" t="s">
        <v>383</v>
      </c>
    </row>
    <row r="123" spans="1:4" x14ac:dyDescent="0.3">
      <c r="A123" t="s">
        <v>253</v>
      </c>
      <c r="B123" t="s">
        <v>381</v>
      </c>
      <c r="C123" t="s">
        <v>382</v>
      </c>
      <c r="D123" t="s">
        <v>383</v>
      </c>
    </row>
    <row r="124" spans="1:4" x14ac:dyDescent="0.3">
      <c r="A124" t="s">
        <v>259</v>
      </c>
      <c r="B124" t="s">
        <v>379</v>
      </c>
      <c r="C124" t="s">
        <v>380</v>
      </c>
      <c r="D124" t="s">
        <v>383</v>
      </c>
    </row>
    <row r="125" spans="1:4" x14ac:dyDescent="0.3">
      <c r="A125" t="s">
        <v>264</v>
      </c>
      <c r="B125" t="s">
        <v>381</v>
      </c>
      <c r="C125" t="s">
        <v>382</v>
      </c>
      <c r="D125" t="s">
        <v>383</v>
      </c>
    </row>
    <row r="126" spans="1:4" x14ac:dyDescent="0.3">
      <c r="A126" t="s">
        <v>269</v>
      </c>
      <c r="B126" t="s">
        <v>379</v>
      </c>
      <c r="C126" t="s">
        <v>380</v>
      </c>
      <c r="D126" t="s">
        <v>383</v>
      </c>
    </row>
    <row r="127" spans="1:4" x14ac:dyDescent="0.3">
      <c r="A127" t="s">
        <v>274</v>
      </c>
      <c r="B127" t="s">
        <v>381</v>
      </c>
      <c r="C127" t="s">
        <v>382</v>
      </c>
      <c r="D127" t="s">
        <v>383</v>
      </c>
    </row>
    <row r="128" spans="1:4" x14ac:dyDescent="0.3">
      <c r="A128" t="s">
        <v>278</v>
      </c>
      <c r="B128" t="s">
        <v>379</v>
      </c>
      <c r="C128" t="s">
        <v>380</v>
      </c>
      <c r="D128" t="s">
        <v>383</v>
      </c>
    </row>
    <row r="129" spans="1:4" x14ac:dyDescent="0.3">
      <c r="A129" t="s">
        <v>283</v>
      </c>
      <c r="B129" t="s">
        <v>384</v>
      </c>
      <c r="C129" t="s">
        <v>385</v>
      </c>
      <c r="D129" t="s">
        <v>383</v>
      </c>
    </row>
    <row r="130" spans="1:4" x14ac:dyDescent="0.3">
      <c r="A130" t="s">
        <v>287</v>
      </c>
      <c r="B130" t="s">
        <v>388</v>
      </c>
      <c r="C130" t="s">
        <v>382</v>
      </c>
      <c r="D130" t="s">
        <v>383</v>
      </c>
    </row>
    <row r="131" spans="1:4" x14ac:dyDescent="0.3">
      <c r="A131" t="s">
        <v>292</v>
      </c>
      <c r="B131" t="s">
        <v>379</v>
      </c>
      <c r="C131" t="s">
        <v>380</v>
      </c>
      <c r="D131" t="s">
        <v>383</v>
      </c>
    </row>
    <row r="132" spans="1:4" x14ac:dyDescent="0.3">
      <c r="A132" t="s">
        <v>296</v>
      </c>
      <c r="B132" t="s">
        <v>379</v>
      </c>
      <c r="C132" t="s">
        <v>380</v>
      </c>
      <c r="D132" t="s">
        <v>383</v>
      </c>
    </row>
    <row r="133" spans="1:4" x14ac:dyDescent="0.3">
      <c r="A133" t="s">
        <v>299</v>
      </c>
      <c r="B133" t="s">
        <v>388</v>
      </c>
      <c r="C133" t="s">
        <v>382</v>
      </c>
      <c r="D133" t="s">
        <v>383</v>
      </c>
    </row>
    <row r="134" spans="1:4" x14ac:dyDescent="0.3">
      <c r="A134" t="s">
        <v>306</v>
      </c>
      <c r="B134" t="s">
        <v>379</v>
      </c>
      <c r="C134" t="s">
        <v>380</v>
      </c>
      <c r="D134" t="s">
        <v>383</v>
      </c>
    </row>
    <row r="135" spans="1:4" x14ac:dyDescent="0.3">
      <c r="A135" t="s">
        <v>311</v>
      </c>
      <c r="B135" t="s">
        <v>381</v>
      </c>
      <c r="C135" t="s">
        <v>382</v>
      </c>
      <c r="D135" t="s">
        <v>383</v>
      </c>
    </row>
    <row r="136" spans="1:4" x14ac:dyDescent="0.3">
      <c r="A136" t="s">
        <v>315</v>
      </c>
      <c r="B136" t="s">
        <v>381</v>
      </c>
      <c r="C136" t="s">
        <v>382</v>
      </c>
      <c r="D136" t="s">
        <v>383</v>
      </c>
    </row>
    <row r="137" spans="1:4" x14ac:dyDescent="0.3">
      <c r="A137" t="s">
        <v>319</v>
      </c>
      <c r="B137" t="s">
        <v>388</v>
      </c>
      <c r="C137" t="s">
        <v>382</v>
      </c>
      <c r="D137" t="s">
        <v>383</v>
      </c>
    </row>
    <row r="138" spans="1:4" x14ac:dyDescent="0.3">
      <c r="A138" t="s">
        <v>322</v>
      </c>
      <c r="B138" t="s">
        <v>388</v>
      </c>
      <c r="C138" t="s">
        <v>382</v>
      </c>
      <c r="D138" t="s">
        <v>383</v>
      </c>
    </row>
    <row r="139" spans="1:4" x14ac:dyDescent="0.3">
      <c r="A139" t="s">
        <v>326</v>
      </c>
      <c r="B139" t="s">
        <v>381</v>
      </c>
      <c r="C139" t="s">
        <v>382</v>
      </c>
      <c r="D139" t="s">
        <v>383</v>
      </c>
    </row>
    <row r="140" spans="1:4" x14ac:dyDescent="0.3">
      <c r="A140" t="s">
        <v>330</v>
      </c>
      <c r="B140" t="s">
        <v>379</v>
      </c>
      <c r="C140" t="s">
        <v>380</v>
      </c>
      <c r="D140" t="s">
        <v>383</v>
      </c>
    </row>
    <row r="141" spans="1:4" x14ac:dyDescent="0.3">
      <c r="A141" t="s">
        <v>336</v>
      </c>
      <c r="B141" t="s">
        <v>381</v>
      </c>
      <c r="C141" t="s">
        <v>382</v>
      </c>
      <c r="D141" t="s">
        <v>383</v>
      </c>
    </row>
    <row r="142" spans="1:4" x14ac:dyDescent="0.3">
      <c r="A142" t="s">
        <v>339</v>
      </c>
      <c r="B142" t="s">
        <v>388</v>
      </c>
      <c r="C142" t="s">
        <v>382</v>
      </c>
      <c r="D142" t="s">
        <v>383</v>
      </c>
    </row>
    <row r="143" spans="1:4" x14ac:dyDescent="0.3">
      <c r="A143" t="s">
        <v>342</v>
      </c>
      <c r="B143" t="s">
        <v>379</v>
      </c>
      <c r="C143" t="s">
        <v>380</v>
      </c>
      <c r="D143" t="s">
        <v>383</v>
      </c>
    </row>
    <row r="144" spans="1:4" x14ac:dyDescent="0.3">
      <c r="A144" t="s">
        <v>345</v>
      </c>
      <c r="B144" t="s">
        <v>388</v>
      </c>
      <c r="C144" t="s">
        <v>382</v>
      </c>
      <c r="D144" t="s">
        <v>383</v>
      </c>
    </row>
    <row r="145" spans="1:4" x14ac:dyDescent="0.3">
      <c r="A145" t="s">
        <v>349</v>
      </c>
      <c r="B145" t="s">
        <v>379</v>
      </c>
      <c r="C145" t="s">
        <v>380</v>
      </c>
      <c r="D145" t="s">
        <v>383</v>
      </c>
    </row>
    <row r="146" spans="1:4" x14ac:dyDescent="0.3">
      <c r="A146" t="s">
        <v>352</v>
      </c>
      <c r="B146" t="s">
        <v>384</v>
      </c>
      <c r="C146" t="s">
        <v>385</v>
      </c>
      <c r="D146" t="s">
        <v>383</v>
      </c>
    </row>
    <row r="147" spans="1:4" x14ac:dyDescent="0.3">
      <c r="A147" t="s">
        <v>355</v>
      </c>
      <c r="B147" t="s">
        <v>379</v>
      </c>
      <c r="C147" t="s">
        <v>380</v>
      </c>
      <c r="D147" t="s">
        <v>383</v>
      </c>
    </row>
    <row r="148" spans="1:4" x14ac:dyDescent="0.3">
      <c r="A148" t="s">
        <v>361</v>
      </c>
      <c r="B148" t="s">
        <v>384</v>
      </c>
      <c r="C148" t="s">
        <v>385</v>
      </c>
      <c r="D148" t="s">
        <v>383</v>
      </c>
    </row>
    <row r="149" spans="1:4" x14ac:dyDescent="0.3">
      <c r="A149" t="s">
        <v>364</v>
      </c>
      <c r="B149" t="s">
        <v>381</v>
      </c>
      <c r="C149" t="s">
        <v>382</v>
      </c>
      <c r="D149" t="s">
        <v>383</v>
      </c>
    </row>
    <row r="150" spans="1:4" x14ac:dyDescent="0.3">
      <c r="A150" t="s">
        <v>367</v>
      </c>
      <c r="B150" t="s">
        <v>379</v>
      </c>
      <c r="C150" t="s">
        <v>380</v>
      </c>
      <c r="D150" t="s">
        <v>383</v>
      </c>
    </row>
    <row r="151" spans="1:4" x14ac:dyDescent="0.3">
      <c r="A151" t="s">
        <v>368</v>
      </c>
      <c r="B151" t="s">
        <v>379</v>
      </c>
      <c r="C151" t="s">
        <v>380</v>
      </c>
      <c r="D151" t="s">
        <v>383</v>
      </c>
    </row>
    <row r="152" spans="1:4" x14ac:dyDescent="0.3">
      <c r="A152" t="s">
        <v>30</v>
      </c>
      <c r="B152" t="s">
        <v>381</v>
      </c>
      <c r="C152" t="s">
        <v>382</v>
      </c>
      <c r="D152" t="s">
        <v>383</v>
      </c>
    </row>
    <row r="153" spans="1:4" x14ac:dyDescent="0.3">
      <c r="A153" t="s">
        <v>48</v>
      </c>
      <c r="B153" t="s">
        <v>379</v>
      </c>
      <c r="C153" t="s">
        <v>380</v>
      </c>
      <c r="D153" t="s">
        <v>383</v>
      </c>
    </row>
    <row r="154" spans="1:4" x14ac:dyDescent="0.3">
      <c r="A154" t="s">
        <v>52</v>
      </c>
      <c r="B154" t="s">
        <v>381</v>
      </c>
      <c r="C154" t="s">
        <v>382</v>
      </c>
      <c r="D154" t="s">
        <v>383</v>
      </c>
    </row>
    <row r="155" spans="1:4" x14ac:dyDescent="0.3">
      <c r="A155" t="s">
        <v>68</v>
      </c>
      <c r="B155" t="s">
        <v>381</v>
      </c>
      <c r="C155" t="s">
        <v>382</v>
      </c>
      <c r="D155" t="s">
        <v>383</v>
      </c>
    </row>
    <row r="156" spans="1:4" x14ac:dyDescent="0.3">
      <c r="A156" t="s">
        <v>79</v>
      </c>
      <c r="B156" t="s">
        <v>379</v>
      </c>
      <c r="C156" t="s">
        <v>380</v>
      </c>
      <c r="D156" t="s">
        <v>383</v>
      </c>
    </row>
    <row r="157" spans="1:4" x14ac:dyDescent="0.3">
      <c r="A157" t="s">
        <v>87</v>
      </c>
      <c r="B157" t="s">
        <v>381</v>
      </c>
      <c r="C157" t="s">
        <v>382</v>
      </c>
      <c r="D157" t="s">
        <v>383</v>
      </c>
    </row>
    <row r="158" spans="1:4" x14ac:dyDescent="0.3">
      <c r="A158" t="s">
        <v>102</v>
      </c>
      <c r="B158" t="s">
        <v>381</v>
      </c>
      <c r="C158" t="s">
        <v>382</v>
      </c>
      <c r="D158" t="s">
        <v>383</v>
      </c>
    </row>
    <row r="159" spans="1:4" x14ac:dyDescent="0.3">
      <c r="A159" t="s">
        <v>108</v>
      </c>
      <c r="B159" t="s">
        <v>386</v>
      </c>
      <c r="C159" t="s">
        <v>385</v>
      </c>
      <c r="D159" t="s">
        <v>383</v>
      </c>
    </row>
    <row r="160" spans="1:4" x14ac:dyDescent="0.3">
      <c r="A160" t="s">
        <v>123</v>
      </c>
      <c r="B160" t="s">
        <v>381</v>
      </c>
      <c r="C160" t="s">
        <v>382</v>
      </c>
      <c r="D160" t="s">
        <v>383</v>
      </c>
    </row>
    <row r="161" spans="1:4" x14ac:dyDescent="0.3">
      <c r="A161" t="s">
        <v>129</v>
      </c>
      <c r="B161" t="s">
        <v>381</v>
      </c>
      <c r="C161" t="s">
        <v>382</v>
      </c>
      <c r="D161" t="s">
        <v>383</v>
      </c>
    </row>
    <row r="162" spans="1:4" x14ac:dyDescent="0.3">
      <c r="A162" t="s">
        <v>137</v>
      </c>
      <c r="B162" t="s">
        <v>379</v>
      </c>
      <c r="C162" t="s">
        <v>380</v>
      </c>
      <c r="D162" t="s">
        <v>383</v>
      </c>
    </row>
    <row r="163" spans="1:4" x14ac:dyDescent="0.3">
      <c r="A163" t="s">
        <v>141</v>
      </c>
      <c r="B163" t="s">
        <v>384</v>
      </c>
      <c r="C163" t="s">
        <v>385</v>
      </c>
      <c r="D163" t="s">
        <v>383</v>
      </c>
    </row>
    <row r="164" spans="1:4" x14ac:dyDescent="0.3">
      <c r="A164" t="s">
        <v>150</v>
      </c>
      <c r="B164" t="s">
        <v>381</v>
      </c>
      <c r="C164" t="s">
        <v>382</v>
      </c>
      <c r="D164" t="s">
        <v>383</v>
      </c>
    </row>
    <row r="165" spans="1:4" x14ac:dyDescent="0.3">
      <c r="A165" t="s">
        <v>161</v>
      </c>
      <c r="B165" t="s">
        <v>381</v>
      </c>
      <c r="C165" t="s">
        <v>382</v>
      </c>
      <c r="D165" t="s">
        <v>383</v>
      </c>
    </row>
    <row r="166" spans="1:4" x14ac:dyDescent="0.3">
      <c r="A166" t="s">
        <v>167</v>
      </c>
      <c r="B166" t="s">
        <v>386</v>
      </c>
      <c r="C166" t="s">
        <v>385</v>
      </c>
      <c r="D166" t="s">
        <v>383</v>
      </c>
    </row>
    <row r="167" spans="1:4" x14ac:dyDescent="0.3">
      <c r="A167" t="s">
        <v>178</v>
      </c>
      <c r="B167" t="s">
        <v>384</v>
      </c>
      <c r="C167" t="s">
        <v>385</v>
      </c>
      <c r="D167" t="s">
        <v>383</v>
      </c>
    </row>
    <row r="168" spans="1:4" x14ac:dyDescent="0.3">
      <c r="A168" t="s">
        <v>186</v>
      </c>
      <c r="B168" t="s">
        <v>386</v>
      </c>
      <c r="C168" t="s">
        <v>385</v>
      </c>
      <c r="D168" t="s">
        <v>383</v>
      </c>
    </row>
    <row r="169" spans="1:4" x14ac:dyDescent="0.3">
      <c r="A169" t="s">
        <v>196</v>
      </c>
      <c r="B169" t="s">
        <v>384</v>
      </c>
      <c r="C169" t="s">
        <v>385</v>
      </c>
      <c r="D169" t="s">
        <v>383</v>
      </c>
    </row>
    <row r="170" spans="1:4" x14ac:dyDescent="0.3">
      <c r="A170" t="s">
        <v>202</v>
      </c>
      <c r="B170" t="s">
        <v>381</v>
      </c>
      <c r="C170" t="s">
        <v>382</v>
      </c>
      <c r="D170" t="s">
        <v>383</v>
      </c>
    </row>
    <row r="171" spans="1:4" x14ac:dyDescent="0.3">
      <c r="A171" t="s">
        <v>213</v>
      </c>
      <c r="B171" t="s">
        <v>379</v>
      </c>
      <c r="C171" t="s">
        <v>380</v>
      </c>
      <c r="D171" t="s">
        <v>383</v>
      </c>
    </row>
    <row r="172" spans="1:4" x14ac:dyDescent="0.3">
      <c r="A172" t="s">
        <v>221</v>
      </c>
      <c r="B172" t="s">
        <v>386</v>
      </c>
      <c r="C172" t="s">
        <v>385</v>
      </c>
      <c r="D172" t="s">
        <v>383</v>
      </c>
    </row>
    <row r="173" spans="1:4" x14ac:dyDescent="0.3">
      <c r="A173" t="s">
        <v>227</v>
      </c>
      <c r="B173" t="s">
        <v>381</v>
      </c>
      <c r="C173" t="s">
        <v>382</v>
      </c>
      <c r="D173" t="s">
        <v>383</v>
      </c>
    </row>
    <row r="174" spans="1:4" x14ac:dyDescent="0.3">
      <c r="A174" t="s">
        <v>237</v>
      </c>
      <c r="B174" t="s">
        <v>386</v>
      </c>
      <c r="C174" t="s">
        <v>385</v>
      </c>
      <c r="D174" t="s">
        <v>383</v>
      </c>
    </row>
    <row r="175" spans="1:4" x14ac:dyDescent="0.3">
      <c r="A175" t="s">
        <v>243</v>
      </c>
      <c r="B175" t="s">
        <v>384</v>
      </c>
      <c r="C175" t="s">
        <v>385</v>
      </c>
      <c r="D175" t="s">
        <v>383</v>
      </c>
    </row>
    <row r="176" spans="1:4" x14ac:dyDescent="0.3">
      <c r="A176" t="s">
        <v>247</v>
      </c>
      <c r="B176" t="s">
        <v>384</v>
      </c>
      <c r="C176" t="s">
        <v>385</v>
      </c>
      <c r="D176" t="s">
        <v>383</v>
      </c>
    </row>
    <row r="177" spans="1:4" x14ac:dyDescent="0.3">
      <c r="A177" t="s">
        <v>251</v>
      </c>
      <c r="B177" t="s">
        <v>386</v>
      </c>
      <c r="C177" t="s">
        <v>385</v>
      </c>
      <c r="D177" t="s">
        <v>383</v>
      </c>
    </row>
    <row r="178" spans="1:4" x14ac:dyDescent="0.3">
      <c r="A178" t="s">
        <v>255</v>
      </c>
      <c r="B178" t="s">
        <v>386</v>
      </c>
      <c r="C178" t="s">
        <v>385</v>
      </c>
      <c r="D178" t="s">
        <v>383</v>
      </c>
    </row>
    <row r="179" spans="1:4" x14ac:dyDescent="0.3">
      <c r="A179" t="s">
        <v>262</v>
      </c>
      <c r="B179" t="s">
        <v>379</v>
      </c>
      <c r="C179" t="s">
        <v>380</v>
      </c>
      <c r="D179" t="s">
        <v>383</v>
      </c>
    </row>
    <row r="180" spans="1:4" x14ac:dyDescent="0.3">
      <c r="A180" t="s">
        <v>266</v>
      </c>
      <c r="B180" t="s">
        <v>379</v>
      </c>
      <c r="C180" t="s">
        <v>380</v>
      </c>
      <c r="D180" t="s">
        <v>383</v>
      </c>
    </row>
    <row r="181" spans="1:4" x14ac:dyDescent="0.3">
      <c r="A181" t="s">
        <v>273</v>
      </c>
      <c r="B181" t="s">
        <v>384</v>
      </c>
      <c r="C181" t="s">
        <v>385</v>
      </c>
      <c r="D181" t="s">
        <v>383</v>
      </c>
    </row>
    <row r="182" spans="1:4" x14ac:dyDescent="0.3">
      <c r="A182" t="s">
        <v>277</v>
      </c>
      <c r="B182" t="s">
        <v>386</v>
      </c>
      <c r="C182" t="s">
        <v>385</v>
      </c>
      <c r="D182" t="s">
        <v>383</v>
      </c>
    </row>
    <row r="183" spans="1:4" x14ac:dyDescent="0.3">
      <c r="A183" t="s">
        <v>281</v>
      </c>
      <c r="B183" t="s">
        <v>381</v>
      </c>
      <c r="C183" t="s">
        <v>382</v>
      </c>
      <c r="D183" t="s">
        <v>383</v>
      </c>
    </row>
    <row r="184" spans="1:4" x14ac:dyDescent="0.3">
      <c r="A184" t="s">
        <v>284</v>
      </c>
      <c r="B184" t="s">
        <v>386</v>
      </c>
      <c r="C184" t="s">
        <v>385</v>
      </c>
      <c r="D184" t="s">
        <v>383</v>
      </c>
    </row>
    <row r="185" spans="1:4" x14ac:dyDescent="0.3">
      <c r="A185" t="s">
        <v>289</v>
      </c>
      <c r="B185" t="s">
        <v>381</v>
      </c>
      <c r="C185" t="s">
        <v>382</v>
      </c>
      <c r="D185" t="s">
        <v>383</v>
      </c>
    </row>
    <row r="186" spans="1:4" x14ac:dyDescent="0.3">
      <c r="A186" t="s">
        <v>295</v>
      </c>
      <c r="B186" t="s">
        <v>386</v>
      </c>
      <c r="C186" t="s">
        <v>385</v>
      </c>
      <c r="D186" t="s">
        <v>383</v>
      </c>
    </row>
    <row r="187" spans="1:4" x14ac:dyDescent="0.3">
      <c r="A187" t="s">
        <v>298</v>
      </c>
      <c r="B187" t="s">
        <v>384</v>
      </c>
      <c r="C187" t="s">
        <v>385</v>
      </c>
      <c r="D187" t="s">
        <v>383</v>
      </c>
    </row>
    <row r="188" spans="1:4" x14ac:dyDescent="0.3">
      <c r="A188" t="s">
        <v>303</v>
      </c>
      <c r="B188" t="s">
        <v>381</v>
      </c>
      <c r="C188" t="s">
        <v>382</v>
      </c>
      <c r="D188" t="s">
        <v>383</v>
      </c>
    </row>
    <row r="189" spans="1:4" x14ac:dyDescent="0.3">
      <c r="A189" t="s">
        <v>307</v>
      </c>
      <c r="B189" t="s">
        <v>381</v>
      </c>
      <c r="C189" t="s">
        <v>382</v>
      </c>
      <c r="D189" t="s">
        <v>383</v>
      </c>
    </row>
    <row r="190" spans="1:4" x14ac:dyDescent="0.3">
      <c r="A190" t="s">
        <v>312</v>
      </c>
      <c r="B190" t="s">
        <v>386</v>
      </c>
      <c r="C190" t="s">
        <v>385</v>
      </c>
      <c r="D190" t="s">
        <v>383</v>
      </c>
    </row>
    <row r="191" spans="1:4" x14ac:dyDescent="0.3">
      <c r="A191" t="s">
        <v>316</v>
      </c>
      <c r="B191" t="s">
        <v>379</v>
      </c>
      <c r="C191" t="s">
        <v>380</v>
      </c>
      <c r="D191" t="s">
        <v>383</v>
      </c>
    </row>
    <row r="192" spans="1:4" x14ac:dyDescent="0.3">
      <c r="A192" t="s">
        <v>320</v>
      </c>
      <c r="B192" t="s">
        <v>386</v>
      </c>
      <c r="C192" t="s">
        <v>385</v>
      </c>
      <c r="D192" t="s">
        <v>383</v>
      </c>
    </row>
    <row r="193" spans="1:4" x14ac:dyDescent="0.3">
      <c r="A193" t="s">
        <v>325</v>
      </c>
      <c r="B193" t="s">
        <v>386</v>
      </c>
      <c r="C193" t="s">
        <v>385</v>
      </c>
      <c r="D193" t="s">
        <v>383</v>
      </c>
    </row>
    <row r="194" spans="1:4" x14ac:dyDescent="0.3">
      <c r="A194" t="s">
        <v>329</v>
      </c>
      <c r="B194" t="s">
        <v>379</v>
      </c>
      <c r="C194" t="s">
        <v>380</v>
      </c>
      <c r="D194" t="s">
        <v>383</v>
      </c>
    </row>
    <row r="195" spans="1:4" x14ac:dyDescent="0.3">
      <c r="A195" t="s">
        <v>335</v>
      </c>
      <c r="B195" t="s">
        <v>386</v>
      </c>
      <c r="C195" t="s">
        <v>385</v>
      </c>
      <c r="D195" t="s">
        <v>383</v>
      </c>
    </row>
    <row r="196" spans="1:4" x14ac:dyDescent="0.3">
      <c r="A196" t="s">
        <v>338</v>
      </c>
      <c r="B196" t="s">
        <v>386</v>
      </c>
      <c r="C196" t="s">
        <v>385</v>
      </c>
      <c r="D196" t="s">
        <v>383</v>
      </c>
    </row>
    <row r="197" spans="1:4" x14ac:dyDescent="0.3">
      <c r="A197" t="s">
        <v>341</v>
      </c>
      <c r="B197" t="s">
        <v>379</v>
      </c>
      <c r="C197" t="s">
        <v>380</v>
      </c>
      <c r="D197" t="s">
        <v>383</v>
      </c>
    </row>
    <row r="198" spans="1:4" x14ac:dyDescent="0.3">
      <c r="A198" t="s">
        <v>344</v>
      </c>
      <c r="B198" t="s">
        <v>386</v>
      </c>
      <c r="C198" t="s">
        <v>385</v>
      </c>
      <c r="D198" t="s">
        <v>383</v>
      </c>
    </row>
    <row r="199" spans="1:4" x14ac:dyDescent="0.3">
      <c r="A199" t="s">
        <v>347</v>
      </c>
      <c r="B199" t="s">
        <v>381</v>
      </c>
      <c r="C199" t="s">
        <v>382</v>
      </c>
      <c r="D199" t="s">
        <v>383</v>
      </c>
    </row>
    <row r="200" spans="1:4" x14ac:dyDescent="0.3">
      <c r="A200" t="s">
        <v>351</v>
      </c>
      <c r="B200" t="s">
        <v>384</v>
      </c>
      <c r="C200" t="s">
        <v>385</v>
      </c>
      <c r="D200" t="s">
        <v>383</v>
      </c>
    </row>
    <row r="201" spans="1:4" x14ac:dyDescent="0.3">
      <c r="A201" t="s">
        <v>354</v>
      </c>
      <c r="B201" t="s">
        <v>387</v>
      </c>
      <c r="C201" t="s">
        <v>382</v>
      </c>
      <c r="D201" t="s">
        <v>383</v>
      </c>
    </row>
    <row r="202" spans="1:4" x14ac:dyDescent="0.3">
      <c r="A202" t="s">
        <v>358</v>
      </c>
      <c r="B202" t="s">
        <v>387</v>
      </c>
      <c r="C202" t="s">
        <v>382</v>
      </c>
      <c r="D202" t="s">
        <v>383</v>
      </c>
    </row>
    <row r="203" spans="1:4" x14ac:dyDescent="0.3">
      <c r="A203" t="s">
        <v>359</v>
      </c>
      <c r="B203" t="s">
        <v>381</v>
      </c>
      <c r="C203" t="s">
        <v>382</v>
      </c>
      <c r="D203" t="s">
        <v>383</v>
      </c>
    </row>
    <row r="204" spans="1:4" x14ac:dyDescent="0.3">
      <c r="A204" t="s">
        <v>362</v>
      </c>
      <c r="B204" t="s">
        <v>384</v>
      </c>
      <c r="C204" t="s">
        <v>385</v>
      </c>
      <c r="D204" t="s">
        <v>383</v>
      </c>
    </row>
    <row r="205" spans="1:4" x14ac:dyDescent="0.3">
      <c r="A205" t="s">
        <v>365</v>
      </c>
      <c r="B205" t="s">
        <v>384</v>
      </c>
      <c r="C205" t="s">
        <v>385</v>
      </c>
      <c r="D205" t="s">
        <v>383</v>
      </c>
    </row>
    <row r="206" spans="1:4" x14ac:dyDescent="0.3">
      <c r="A206" t="s">
        <v>38</v>
      </c>
      <c r="B206" t="s">
        <v>379</v>
      </c>
      <c r="C206" t="s">
        <v>380</v>
      </c>
      <c r="D206" t="s">
        <v>383</v>
      </c>
    </row>
    <row r="207" spans="1:4" x14ac:dyDescent="0.3">
      <c r="A207" t="s">
        <v>46</v>
      </c>
      <c r="B207" t="s">
        <v>381</v>
      </c>
      <c r="C207" t="s">
        <v>382</v>
      </c>
      <c r="D207" t="s">
        <v>383</v>
      </c>
    </row>
    <row r="208" spans="1:4" x14ac:dyDescent="0.3">
      <c r="A208" t="s">
        <v>58</v>
      </c>
      <c r="B208" t="s">
        <v>386</v>
      </c>
      <c r="C208" t="s">
        <v>385</v>
      </c>
      <c r="D208" t="s">
        <v>383</v>
      </c>
    </row>
    <row r="209" spans="1:4" x14ac:dyDescent="0.3">
      <c r="A209" t="s">
        <v>72</v>
      </c>
      <c r="B209" t="s">
        <v>384</v>
      </c>
      <c r="C209" t="s">
        <v>385</v>
      </c>
      <c r="D209" t="s">
        <v>383</v>
      </c>
    </row>
    <row r="210" spans="1:4" x14ac:dyDescent="0.3">
      <c r="A210" t="s">
        <v>85</v>
      </c>
      <c r="B210" t="s">
        <v>386</v>
      </c>
      <c r="C210" t="s">
        <v>385</v>
      </c>
      <c r="D210" t="s">
        <v>383</v>
      </c>
    </row>
    <row r="211" spans="1:4" x14ac:dyDescent="0.3">
      <c r="A211" t="s">
        <v>93</v>
      </c>
      <c r="B211" t="s">
        <v>386</v>
      </c>
      <c r="C211" t="s">
        <v>385</v>
      </c>
      <c r="D211" t="s">
        <v>383</v>
      </c>
    </row>
    <row r="212" spans="1:4" x14ac:dyDescent="0.3">
      <c r="A212" t="s">
        <v>106</v>
      </c>
      <c r="B212" t="s">
        <v>384</v>
      </c>
      <c r="C212" t="s">
        <v>385</v>
      </c>
      <c r="D212" t="s">
        <v>383</v>
      </c>
    </row>
    <row r="213" spans="1:4" x14ac:dyDescent="0.3">
      <c r="A213" t="s">
        <v>116</v>
      </c>
      <c r="B213" t="s">
        <v>384</v>
      </c>
      <c r="C213" t="s">
        <v>385</v>
      </c>
      <c r="D213" t="s">
        <v>383</v>
      </c>
    </row>
    <row r="214" spans="1:4" x14ac:dyDescent="0.3">
      <c r="A214" t="s">
        <v>125</v>
      </c>
      <c r="B214" t="s">
        <v>379</v>
      </c>
      <c r="C214" t="s">
        <v>380</v>
      </c>
      <c r="D214" t="s">
        <v>383</v>
      </c>
    </row>
    <row r="215" spans="1:4" x14ac:dyDescent="0.3">
      <c r="A215" t="s">
        <v>134</v>
      </c>
      <c r="B215" t="s">
        <v>386</v>
      </c>
      <c r="C215" t="s">
        <v>385</v>
      </c>
      <c r="D215" t="s">
        <v>383</v>
      </c>
    </row>
    <row r="216" spans="1:4" x14ac:dyDescent="0.3">
      <c r="A216" t="s">
        <v>139</v>
      </c>
      <c r="B216" t="s">
        <v>379</v>
      </c>
      <c r="C216" t="s">
        <v>380</v>
      </c>
      <c r="D216" t="s">
        <v>383</v>
      </c>
    </row>
    <row r="217" spans="1:4" x14ac:dyDescent="0.3">
      <c r="A217" t="s">
        <v>145</v>
      </c>
      <c r="B217" t="s">
        <v>379</v>
      </c>
      <c r="C217" t="s">
        <v>380</v>
      </c>
      <c r="D217" t="s">
        <v>383</v>
      </c>
    </row>
    <row r="218" spans="1:4" x14ac:dyDescent="0.3">
      <c r="A218" t="s">
        <v>153</v>
      </c>
      <c r="B218" t="s">
        <v>379</v>
      </c>
      <c r="C218" t="s">
        <v>380</v>
      </c>
      <c r="D218" t="s">
        <v>383</v>
      </c>
    </row>
    <row r="219" spans="1:4" x14ac:dyDescent="0.3">
      <c r="A219" t="s">
        <v>165</v>
      </c>
      <c r="B219" t="s">
        <v>381</v>
      </c>
      <c r="C219" t="s">
        <v>382</v>
      </c>
      <c r="D219" t="s">
        <v>383</v>
      </c>
    </row>
    <row r="220" spans="1:4" x14ac:dyDescent="0.3">
      <c r="A220" t="s">
        <v>175</v>
      </c>
      <c r="B220" t="s">
        <v>379</v>
      </c>
      <c r="C220" t="s">
        <v>380</v>
      </c>
      <c r="D220" t="s">
        <v>383</v>
      </c>
    </row>
    <row r="221" spans="1:4" x14ac:dyDescent="0.3">
      <c r="A221" t="s">
        <v>182</v>
      </c>
      <c r="B221" t="s">
        <v>379</v>
      </c>
      <c r="C221" t="s">
        <v>380</v>
      </c>
      <c r="D221" t="s">
        <v>383</v>
      </c>
    </row>
    <row r="222" spans="1:4" x14ac:dyDescent="0.3">
      <c r="A222" t="s">
        <v>190</v>
      </c>
      <c r="B222" t="s">
        <v>384</v>
      </c>
      <c r="C222" t="s">
        <v>385</v>
      </c>
      <c r="D222" t="s">
        <v>383</v>
      </c>
    </row>
    <row r="223" spans="1:4" x14ac:dyDescent="0.3">
      <c r="A223" t="s">
        <v>198</v>
      </c>
      <c r="B223" t="s">
        <v>381</v>
      </c>
      <c r="C223" t="s">
        <v>382</v>
      </c>
      <c r="D223" t="s">
        <v>383</v>
      </c>
    </row>
    <row r="224" spans="1:4" x14ac:dyDescent="0.3">
      <c r="A224" t="s">
        <v>207</v>
      </c>
      <c r="B224" t="s">
        <v>386</v>
      </c>
      <c r="C224" t="s">
        <v>385</v>
      </c>
      <c r="D224" t="s">
        <v>383</v>
      </c>
    </row>
    <row r="225" spans="1:4" x14ac:dyDescent="0.3">
      <c r="A225" t="s">
        <v>225</v>
      </c>
      <c r="B225" t="s">
        <v>386</v>
      </c>
      <c r="C225" t="s">
        <v>385</v>
      </c>
      <c r="D225" t="s">
        <v>383</v>
      </c>
    </row>
    <row r="226" spans="1:4" x14ac:dyDescent="0.3">
      <c r="A226" t="s">
        <v>230</v>
      </c>
      <c r="B226" t="s">
        <v>381</v>
      </c>
      <c r="C226" t="s">
        <v>382</v>
      </c>
      <c r="D226" t="s">
        <v>383</v>
      </c>
    </row>
    <row r="227" spans="1:4" x14ac:dyDescent="0.3">
      <c r="A227" t="s">
        <v>238</v>
      </c>
      <c r="B227" t="s">
        <v>386</v>
      </c>
      <c r="C227" t="s">
        <v>385</v>
      </c>
      <c r="D227" t="s">
        <v>383</v>
      </c>
    </row>
    <row r="228" spans="1:4" x14ac:dyDescent="0.3">
      <c r="A228" t="s">
        <v>244</v>
      </c>
      <c r="B228" t="s">
        <v>384</v>
      </c>
      <c r="C228" t="s">
        <v>385</v>
      </c>
      <c r="D228" t="s">
        <v>383</v>
      </c>
    </row>
    <row r="229" spans="1:4" x14ac:dyDescent="0.3">
      <c r="A229" t="s">
        <v>248</v>
      </c>
      <c r="B229" t="s">
        <v>384</v>
      </c>
      <c r="C229" t="s">
        <v>385</v>
      </c>
      <c r="D229" t="s">
        <v>383</v>
      </c>
    </row>
    <row r="230" spans="1:4" x14ac:dyDescent="0.3">
      <c r="A230" t="s">
        <v>252</v>
      </c>
      <c r="B230" t="s">
        <v>379</v>
      </c>
      <c r="C230" t="s">
        <v>380</v>
      </c>
      <c r="D230" t="s">
        <v>383</v>
      </c>
    </row>
    <row r="231" spans="1:4" x14ac:dyDescent="0.3">
      <c r="A231" t="s">
        <v>257</v>
      </c>
      <c r="B231" t="s">
        <v>388</v>
      </c>
      <c r="C231" t="s">
        <v>382</v>
      </c>
      <c r="D231" t="s">
        <v>383</v>
      </c>
    </row>
    <row r="232" spans="1:4" x14ac:dyDescent="0.3">
      <c r="A232" t="s">
        <v>263</v>
      </c>
      <c r="B232" t="s">
        <v>388</v>
      </c>
      <c r="C232" t="s">
        <v>382</v>
      </c>
      <c r="D232" t="s">
        <v>383</v>
      </c>
    </row>
    <row r="233" spans="1:4" x14ac:dyDescent="0.3">
      <c r="A233" t="s">
        <v>271</v>
      </c>
      <c r="B233" t="s">
        <v>381</v>
      </c>
      <c r="C233" t="s">
        <v>382</v>
      </c>
      <c r="D233" t="s">
        <v>383</v>
      </c>
    </row>
    <row r="234" spans="1:4" x14ac:dyDescent="0.3">
      <c r="A234" t="s">
        <v>275</v>
      </c>
      <c r="B234" t="s">
        <v>379</v>
      </c>
      <c r="C234" t="s">
        <v>380</v>
      </c>
      <c r="D234" t="s">
        <v>383</v>
      </c>
    </row>
    <row r="235" spans="1:4" x14ac:dyDescent="0.3">
      <c r="A235" t="s">
        <v>279</v>
      </c>
      <c r="B235" t="s">
        <v>381</v>
      </c>
      <c r="C235" t="s">
        <v>382</v>
      </c>
      <c r="D235" t="s">
        <v>383</v>
      </c>
    </row>
    <row r="236" spans="1:4" x14ac:dyDescent="0.3">
      <c r="A236" t="s">
        <v>282</v>
      </c>
      <c r="B236" t="s">
        <v>388</v>
      </c>
      <c r="C236" t="s">
        <v>382</v>
      </c>
      <c r="D236" t="s">
        <v>383</v>
      </c>
    </row>
    <row r="237" spans="1:4" x14ac:dyDescent="0.3">
      <c r="A237" t="s">
        <v>286</v>
      </c>
      <c r="B237" t="s">
        <v>388</v>
      </c>
      <c r="C237" t="s">
        <v>382</v>
      </c>
      <c r="D237" t="s">
        <v>383</v>
      </c>
    </row>
    <row r="238" spans="1:4" x14ac:dyDescent="0.3">
      <c r="A238" t="s">
        <v>293</v>
      </c>
      <c r="B238" t="s">
        <v>381</v>
      </c>
      <c r="C238" t="s">
        <v>382</v>
      </c>
      <c r="D238" t="s">
        <v>383</v>
      </c>
    </row>
    <row r="239" spans="1:4" x14ac:dyDescent="0.3">
      <c r="A239" t="s">
        <v>297</v>
      </c>
      <c r="B239" t="s">
        <v>379</v>
      </c>
      <c r="C239" t="s">
        <v>380</v>
      </c>
      <c r="D239" t="s">
        <v>383</v>
      </c>
    </row>
    <row r="240" spans="1:4" x14ac:dyDescent="0.3">
      <c r="A240" t="s">
        <v>302</v>
      </c>
      <c r="B240" t="s">
        <v>384</v>
      </c>
      <c r="C240" t="s">
        <v>385</v>
      </c>
      <c r="D240" t="s">
        <v>383</v>
      </c>
    </row>
    <row r="241" spans="1:4" x14ac:dyDescent="0.3">
      <c r="A241" t="s">
        <v>304</v>
      </c>
      <c r="B241" t="s">
        <v>388</v>
      </c>
      <c r="C241" t="s">
        <v>382</v>
      </c>
      <c r="D241" t="s">
        <v>383</v>
      </c>
    </row>
    <row r="242" spans="1:4" x14ac:dyDescent="0.3">
      <c r="A242" t="s">
        <v>308</v>
      </c>
      <c r="B242" t="s">
        <v>386</v>
      </c>
      <c r="C242" t="s">
        <v>385</v>
      </c>
      <c r="D242" t="s">
        <v>383</v>
      </c>
    </row>
    <row r="243" spans="1:4" x14ac:dyDescent="0.3">
      <c r="A243" t="s">
        <v>314</v>
      </c>
      <c r="B243" t="s">
        <v>381</v>
      </c>
      <c r="C243" t="s">
        <v>382</v>
      </c>
      <c r="D243" t="s">
        <v>383</v>
      </c>
    </row>
    <row r="244" spans="1:4" x14ac:dyDescent="0.3">
      <c r="A244" t="s">
        <v>318</v>
      </c>
      <c r="B244" t="s">
        <v>381</v>
      </c>
      <c r="C244" t="s">
        <v>382</v>
      </c>
      <c r="D244" t="s">
        <v>383</v>
      </c>
    </row>
    <row r="245" spans="1:4" x14ac:dyDescent="0.3">
      <c r="A245" t="s">
        <v>324</v>
      </c>
      <c r="B245" t="s">
        <v>386</v>
      </c>
      <c r="C245" t="s">
        <v>385</v>
      </c>
      <c r="D245" t="s">
        <v>383</v>
      </c>
    </row>
    <row r="246" spans="1:4" x14ac:dyDescent="0.3">
      <c r="A246" t="s">
        <v>328</v>
      </c>
      <c r="B246" t="s">
        <v>381</v>
      </c>
      <c r="C246" t="s">
        <v>382</v>
      </c>
      <c r="D246" t="s">
        <v>383</v>
      </c>
    </row>
    <row r="247" spans="1:4" x14ac:dyDescent="0.3">
      <c r="A247" t="s">
        <v>333</v>
      </c>
      <c r="B247" t="s">
        <v>381</v>
      </c>
      <c r="C247" t="s">
        <v>382</v>
      </c>
      <c r="D247" t="s">
        <v>383</v>
      </c>
    </row>
    <row r="248" spans="1:4" x14ac:dyDescent="0.3">
      <c r="A248" t="s">
        <v>337</v>
      </c>
      <c r="B248" t="s">
        <v>381</v>
      </c>
      <c r="C248" t="s">
        <v>382</v>
      </c>
      <c r="D248" t="s">
        <v>383</v>
      </c>
    </row>
    <row r="249" spans="1:4" x14ac:dyDescent="0.3">
      <c r="A249" t="s">
        <v>340</v>
      </c>
      <c r="B249" t="s">
        <v>384</v>
      </c>
      <c r="C249" t="s">
        <v>385</v>
      </c>
      <c r="D249" t="s">
        <v>383</v>
      </c>
    </row>
    <row r="250" spans="1:4" x14ac:dyDescent="0.3">
      <c r="A250" t="s">
        <v>343</v>
      </c>
      <c r="B250" t="s">
        <v>381</v>
      </c>
      <c r="C250" t="s">
        <v>382</v>
      </c>
      <c r="D250" t="s">
        <v>383</v>
      </c>
    </row>
    <row r="251" spans="1:4" x14ac:dyDescent="0.3">
      <c r="A251" t="s">
        <v>346</v>
      </c>
      <c r="B251" t="s">
        <v>384</v>
      </c>
      <c r="C251" t="s">
        <v>385</v>
      </c>
      <c r="D251" t="s">
        <v>383</v>
      </c>
    </row>
    <row r="252" spans="1:4" x14ac:dyDescent="0.3">
      <c r="A252" t="s">
        <v>350</v>
      </c>
      <c r="B252" t="s">
        <v>381</v>
      </c>
      <c r="C252" t="s">
        <v>382</v>
      </c>
      <c r="D252" t="s">
        <v>383</v>
      </c>
    </row>
    <row r="253" spans="1:4" x14ac:dyDescent="0.3">
      <c r="A253" t="s">
        <v>353</v>
      </c>
      <c r="B253" t="s">
        <v>381</v>
      </c>
      <c r="C253" t="s">
        <v>382</v>
      </c>
      <c r="D253" t="s">
        <v>383</v>
      </c>
    </row>
    <row r="254" spans="1:4" x14ac:dyDescent="0.3">
      <c r="A254" t="s">
        <v>356</v>
      </c>
      <c r="B254" t="s">
        <v>381</v>
      </c>
      <c r="C254" t="s">
        <v>382</v>
      </c>
      <c r="D254" t="s">
        <v>383</v>
      </c>
    </row>
    <row r="255" spans="1:4" x14ac:dyDescent="0.3">
      <c r="A255" t="s">
        <v>360</v>
      </c>
      <c r="B255" t="s">
        <v>384</v>
      </c>
      <c r="C255" t="s">
        <v>385</v>
      </c>
      <c r="D255" t="s">
        <v>383</v>
      </c>
    </row>
    <row r="256" spans="1:4" x14ac:dyDescent="0.3">
      <c r="A256" t="s">
        <v>363</v>
      </c>
      <c r="B256" t="s">
        <v>381</v>
      </c>
      <c r="C256" t="s">
        <v>382</v>
      </c>
      <c r="D256" t="s">
        <v>383</v>
      </c>
    </row>
    <row r="257" spans="1:4" x14ac:dyDescent="0.3">
      <c r="A257" t="s">
        <v>366</v>
      </c>
      <c r="B257" t="s">
        <v>381</v>
      </c>
      <c r="C257" t="s">
        <v>382</v>
      </c>
      <c r="D257" t="s">
        <v>383</v>
      </c>
    </row>
    <row r="258" spans="1:4" x14ac:dyDescent="0.3">
      <c r="A258" t="s">
        <v>369</v>
      </c>
      <c r="B258" t="s">
        <v>386</v>
      </c>
      <c r="C258" t="s">
        <v>385</v>
      </c>
      <c r="D258" t="s">
        <v>383</v>
      </c>
    </row>
    <row r="259" spans="1:4" x14ac:dyDescent="0.3">
      <c r="A259" t="s">
        <v>370</v>
      </c>
      <c r="B259" t="s">
        <v>379</v>
      </c>
      <c r="C259" t="s">
        <v>380</v>
      </c>
      <c r="D259" t="s">
        <v>383</v>
      </c>
    </row>
    <row r="260" spans="1:4" x14ac:dyDescent="0.3">
      <c r="A260" t="s">
        <v>192</v>
      </c>
      <c r="B260" t="s">
        <v>388</v>
      </c>
      <c r="C260" t="s">
        <v>382</v>
      </c>
      <c r="D260" t="s">
        <v>383</v>
      </c>
    </row>
    <row r="261" spans="1:4" x14ac:dyDescent="0.3">
      <c r="A261" t="s">
        <v>195</v>
      </c>
      <c r="B261" t="s">
        <v>388</v>
      </c>
      <c r="C261" t="s">
        <v>382</v>
      </c>
      <c r="D261" t="s">
        <v>383</v>
      </c>
    </row>
    <row r="262" spans="1:4" x14ac:dyDescent="0.3">
      <c r="A262" t="s">
        <v>197</v>
      </c>
      <c r="B262" t="s">
        <v>388</v>
      </c>
      <c r="C262" t="s">
        <v>382</v>
      </c>
      <c r="D262" t="s">
        <v>383</v>
      </c>
    </row>
    <row r="263" spans="1:4" x14ac:dyDescent="0.3">
      <c r="A263" t="s">
        <v>199</v>
      </c>
      <c r="B263" t="s">
        <v>388</v>
      </c>
      <c r="C263" t="s">
        <v>382</v>
      </c>
      <c r="D263" t="s">
        <v>383</v>
      </c>
    </row>
    <row r="264" spans="1:4" x14ac:dyDescent="0.3">
      <c r="A264" t="s">
        <v>201</v>
      </c>
      <c r="B264" t="s">
        <v>388</v>
      </c>
      <c r="C264" t="s">
        <v>382</v>
      </c>
      <c r="D264" t="s">
        <v>383</v>
      </c>
    </row>
    <row r="265" spans="1:4" x14ac:dyDescent="0.3">
      <c r="A265" t="s">
        <v>203</v>
      </c>
      <c r="B265" t="s">
        <v>388</v>
      </c>
      <c r="C265" t="s">
        <v>382</v>
      </c>
      <c r="D265" t="s">
        <v>383</v>
      </c>
    </row>
    <row r="266" spans="1:4" x14ac:dyDescent="0.3">
      <c r="A266" t="s">
        <v>204</v>
      </c>
      <c r="B266" t="s">
        <v>388</v>
      </c>
      <c r="C266" t="s">
        <v>382</v>
      </c>
      <c r="D266" t="s">
        <v>383</v>
      </c>
    </row>
    <row r="267" spans="1:4" x14ac:dyDescent="0.3">
      <c r="A267" t="s">
        <v>206</v>
      </c>
      <c r="B267" t="s">
        <v>388</v>
      </c>
      <c r="C267" t="s">
        <v>382</v>
      </c>
      <c r="D267" t="s">
        <v>383</v>
      </c>
    </row>
    <row r="268" spans="1:4" x14ac:dyDescent="0.3">
      <c r="A268" t="s">
        <v>209</v>
      </c>
      <c r="B268" t="s">
        <v>388</v>
      </c>
      <c r="C268" t="s">
        <v>382</v>
      </c>
      <c r="D268" t="s">
        <v>383</v>
      </c>
    </row>
    <row r="269" spans="1:4" x14ac:dyDescent="0.3">
      <c r="A269" t="s">
        <v>212</v>
      </c>
      <c r="B269" t="s">
        <v>388</v>
      </c>
      <c r="C269" t="s">
        <v>382</v>
      </c>
      <c r="D269" t="s">
        <v>383</v>
      </c>
    </row>
    <row r="270" spans="1:4" x14ac:dyDescent="0.3">
      <c r="A270" t="s">
        <v>216</v>
      </c>
      <c r="B270" t="s">
        <v>388</v>
      </c>
      <c r="C270" t="s">
        <v>382</v>
      </c>
      <c r="D270" t="s">
        <v>383</v>
      </c>
    </row>
    <row r="271" spans="1:4" x14ac:dyDescent="0.3">
      <c r="A271" t="s">
        <v>219</v>
      </c>
      <c r="B271" t="s">
        <v>388</v>
      </c>
      <c r="C271" t="s">
        <v>382</v>
      </c>
      <c r="D271" t="s">
        <v>383</v>
      </c>
    </row>
    <row r="272" spans="1:4" x14ac:dyDescent="0.3">
      <c r="A272" t="s">
        <v>222</v>
      </c>
      <c r="B272" t="s">
        <v>388</v>
      </c>
      <c r="C272" t="s">
        <v>382</v>
      </c>
      <c r="D272" t="s">
        <v>383</v>
      </c>
    </row>
    <row r="273" spans="1:4" x14ac:dyDescent="0.3">
      <c r="A273" t="s">
        <v>220</v>
      </c>
      <c r="B273" t="s">
        <v>388</v>
      </c>
      <c r="C273" t="s">
        <v>382</v>
      </c>
      <c r="D273" t="s">
        <v>383</v>
      </c>
    </row>
    <row r="274" spans="1:4" x14ac:dyDescent="0.3">
      <c r="A274" t="s">
        <v>224</v>
      </c>
      <c r="B274" t="s">
        <v>388</v>
      </c>
      <c r="C274" t="s">
        <v>382</v>
      </c>
      <c r="D274" t="s">
        <v>383</v>
      </c>
    </row>
    <row r="275" spans="1:4" x14ac:dyDescent="0.3">
      <c r="A275" t="s">
        <v>228</v>
      </c>
      <c r="B275" t="s">
        <v>387</v>
      </c>
      <c r="C275" t="s">
        <v>382</v>
      </c>
      <c r="D275" t="s">
        <v>383</v>
      </c>
    </row>
    <row r="276" spans="1:4" x14ac:dyDescent="0.3">
      <c r="A276" t="s">
        <v>231</v>
      </c>
      <c r="B276" t="s">
        <v>387</v>
      </c>
      <c r="C276" t="s">
        <v>382</v>
      </c>
      <c r="D276" t="s">
        <v>383</v>
      </c>
    </row>
    <row r="277" spans="1:4" x14ac:dyDescent="0.3">
      <c r="A277" t="s">
        <v>232</v>
      </c>
      <c r="B277" t="s">
        <v>387</v>
      </c>
      <c r="C277" t="s">
        <v>382</v>
      </c>
      <c r="D277" t="s">
        <v>383</v>
      </c>
    </row>
    <row r="278" spans="1:4" x14ac:dyDescent="0.3">
      <c r="A278" t="s">
        <v>235</v>
      </c>
      <c r="B278" t="s">
        <v>387</v>
      </c>
      <c r="C278" t="s">
        <v>382</v>
      </c>
      <c r="D278" t="s">
        <v>383</v>
      </c>
    </row>
    <row r="279" spans="1:4" x14ac:dyDescent="0.3">
      <c r="A279" t="s">
        <v>239</v>
      </c>
      <c r="B279" t="s">
        <v>388</v>
      </c>
      <c r="C279" t="s">
        <v>382</v>
      </c>
      <c r="D279" t="s">
        <v>383</v>
      </c>
    </row>
    <row r="280" spans="1:4" x14ac:dyDescent="0.3">
      <c r="A280" t="s">
        <v>241</v>
      </c>
      <c r="B280" t="s">
        <v>388</v>
      </c>
      <c r="C280" t="s">
        <v>382</v>
      </c>
      <c r="D280" t="s">
        <v>383</v>
      </c>
    </row>
    <row r="281" spans="1:4" x14ac:dyDescent="0.3">
      <c r="A281" t="s">
        <v>5</v>
      </c>
      <c r="B281" t="s">
        <v>388</v>
      </c>
      <c r="C281" t="s">
        <v>382</v>
      </c>
      <c r="D281" t="s">
        <v>383</v>
      </c>
    </row>
    <row r="282" spans="1:4" x14ac:dyDescent="0.3">
      <c r="A282" t="s">
        <v>8</v>
      </c>
      <c r="B282" t="s">
        <v>388</v>
      </c>
      <c r="C282" t="s">
        <v>382</v>
      </c>
      <c r="D282" t="s">
        <v>383</v>
      </c>
    </row>
    <row r="283" spans="1:4" x14ac:dyDescent="0.3">
      <c r="A283" t="s">
        <v>10</v>
      </c>
      <c r="B283" t="s">
        <v>388</v>
      </c>
      <c r="C283" t="s">
        <v>382</v>
      </c>
      <c r="D283" t="s">
        <v>383</v>
      </c>
    </row>
    <row r="284" spans="1:4" x14ac:dyDescent="0.3">
      <c r="A284" t="s">
        <v>12</v>
      </c>
      <c r="B284" t="s">
        <v>388</v>
      </c>
      <c r="C284" t="s">
        <v>382</v>
      </c>
      <c r="D284" t="s">
        <v>383</v>
      </c>
    </row>
    <row r="285" spans="1:4" x14ac:dyDescent="0.3">
      <c r="A285" t="s">
        <v>15</v>
      </c>
      <c r="B285" t="s">
        <v>381</v>
      </c>
      <c r="C285" t="s">
        <v>382</v>
      </c>
      <c r="D285" t="s">
        <v>383</v>
      </c>
    </row>
    <row r="286" spans="1:4" x14ac:dyDescent="0.3">
      <c r="A286" t="s">
        <v>17</v>
      </c>
      <c r="B286" t="s">
        <v>388</v>
      </c>
      <c r="C286" t="s">
        <v>382</v>
      </c>
      <c r="D286" t="s">
        <v>383</v>
      </c>
    </row>
    <row r="287" spans="1:4" x14ac:dyDescent="0.3">
      <c r="A287" t="s">
        <v>19</v>
      </c>
      <c r="B287" t="s">
        <v>388</v>
      </c>
      <c r="C287" t="s">
        <v>382</v>
      </c>
      <c r="D287" t="s">
        <v>383</v>
      </c>
    </row>
    <row r="288" spans="1:4" x14ac:dyDescent="0.3">
      <c r="A288" t="s">
        <v>21</v>
      </c>
      <c r="B288" t="s">
        <v>388</v>
      </c>
      <c r="C288" t="s">
        <v>382</v>
      </c>
      <c r="D288" t="s">
        <v>383</v>
      </c>
    </row>
    <row r="289" spans="1:4" x14ac:dyDescent="0.3">
      <c r="A289" t="s">
        <v>23</v>
      </c>
      <c r="B289" t="s">
        <v>388</v>
      </c>
      <c r="C289" t="s">
        <v>382</v>
      </c>
      <c r="D289" t="s">
        <v>383</v>
      </c>
    </row>
    <row r="290" spans="1:4" x14ac:dyDescent="0.3">
      <c r="A290" t="s">
        <v>25</v>
      </c>
      <c r="B290" t="s">
        <v>388</v>
      </c>
      <c r="C290" t="s">
        <v>382</v>
      </c>
      <c r="D290" t="s">
        <v>383</v>
      </c>
    </row>
    <row r="291" spans="1:4" x14ac:dyDescent="0.3">
      <c r="A291" t="s">
        <v>27</v>
      </c>
      <c r="B291" t="s">
        <v>388</v>
      </c>
      <c r="C291" t="s">
        <v>382</v>
      </c>
      <c r="D291" t="s">
        <v>383</v>
      </c>
    </row>
    <row r="292" spans="1:4" x14ac:dyDescent="0.3">
      <c r="A292" t="s">
        <v>33</v>
      </c>
      <c r="B292" t="s">
        <v>388</v>
      </c>
      <c r="C292" t="s">
        <v>382</v>
      </c>
      <c r="D292" t="s">
        <v>383</v>
      </c>
    </row>
    <row r="293" spans="1:4" x14ac:dyDescent="0.3">
      <c r="A293" t="s">
        <v>44</v>
      </c>
      <c r="B293" t="s">
        <v>388</v>
      </c>
      <c r="C293" t="s">
        <v>382</v>
      </c>
      <c r="D293" t="s">
        <v>383</v>
      </c>
    </row>
    <row r="294" spans="1:4" x14ac:dyDescent="0.3">
      <c r="A294" t="s">
        <v>56</v>
      </c>
      <c r="B294" t="s">
        <v>388</v>
      </c>
      <c r="C294" t="s">
        <v>382</v>
      </c>
      <c r="D294" t="s">
        <v>383</v>
      </c>
    </row>
    <row r="295" spans="1:4" x14ac:dyDescent="0.3">
      <c r="A295" t="s">
        <v>63</v>
      </c>
      <c r="B295" t="s">
        <v>381</v>
      </c>
      <c r="C295" t="s">
        <v>382</v>
      </c>
      <c r="D295" t="s">
        <v>383</v>
      </c>
    </row>
    <row r="296" spans="1:4" x14ac:dyDescent="0.3">
      <c r="A296" t="s">
        <v>41</v>
      </c>
      <c r="B296" t="s">
        <v>388</v>
      </c>
      <c r="C296" t="s">
        <v>382</v>
      </c>
      <c r="D296" t="s">
        <v>383</v>
      </c>
    </row>
    <row r="297" spans="1:4" x14ac:dyDescent="0.3">
      <c r="A297" t="s">
        <v>60</v>
      </c>
      <c r="B297" t="s">
        <v>388</v>
      </c>
      <c r="C297" t="s">
        <v>382</v>
      </c>
      <c r="D297" t="s">
        <v>383</v>
      </c>
    </row>
    <row r="298" spans="1:4" x14ac:dyDescent="0.3">
      <c r="A298" t="s">
        <v>70</v>
      </c>
      <c r="B298" t="s">
        <v>388</v>
      </c>
      <c r="C298" t="s">
        <v>382</v>
      </c>
      <c r="D298" t="s">
        <v>383</v>
      </c>
    </row>
    <row r="299" spans="1:4" x14ac:dyDescent="0.3">
      <c r="A299" t="s">
        <v>81</v>
      </c>
      <c r="B299" t="s">
        <v>388</v>
      </c>
      <c r="C299" t="s">
        <v>382</v>
      </c>
      <c r="D299" t="s">
        <v>383</v>
      </c>
    </row>
    <row r="300" spans="1:4" x14ac:dyDescent="0.3">
      <c r="A300" t="s">
        <v>89</v>
      </c>
      <c r="B300" t="s">
        <v>388</v>
      </c>
      <c r="C300" t="s">
        <v>382</v>
      </c>
      <c r="D300" t="s">
        <v>383</v>
      </c>
    </row>
    <row r="301" spans="1:4" x14ac:dyDescent="0.3">
      <c r="A301" t="s">
        <v>100</v>
      </c>
      <c r="B301" t="s">
        <v>388</v>
      </c>
      <c r="C301" t="s">
        <v>382</v>
      </c>
      <c r="D301" t="s">
        <v>383</v>
      </c>
    </row>
    <row r="302" spans="1:4" x14ac:dyDescent="0.3">
      <c r="A302" t="s">
        <v>110</v>
      </c>
      <c r="B302" t="s">
        <v>388</v>
      </c>
      <c r="C302" t="s">
        <v>382</v>
      </c>
      <c r="D302" t="s">
        <v>383</v>
      </c>
    </row>
    <row r="303" spans="1:4" x14ac:dyDescent="0.3">
      <c r="A303" t="s">
        <v>121</v>
      </c>
      <c r="B303" t="s">
        <v>388</v>
      </c>
      <c r="C303" t="s">
        <v>382</v>
      </c>
      <c r="D303" t="s">
        <v>383</v>
      </c>
    </row>
    <row r="304" spans="1:4" x14ac:dyDescent="0.3">
      <c r="A304" t="s">
        <v>130</v>
      </c>
      <c r="B304" t="s">
        <v>388</v>
      </c>
      <c r="C304" t="s">
        <v>382</v>
      </c>
      <c r="D304" t="s">
        <v>383</v>
      </c>
    </row>
    <row r="305" spans="1:4" x14ac:dyDescent="0.3">
      <c r="A305" t="s">
        <v>136</v>
      </c>
      <c r="B305" t="s">
        <v>388</v>
      </c>
      <c r="C305" t="s">
        <v>382</v>
      </c>
      <c r="D305" t="s">
        <v>383</v>
      </c>
    </row>
    <row r="306" spans="1:4" x14ac:dyDescent="0.3">
      <c r="A306" t="s">
        <v>142</v>
      </c>
      <c r="B306" t="s">
        <v>388</v>
      </c>
      <c r="C306" t="s">
        <v>382</v>
      </c>
      <c r="D306" t="s">
        <v>383</v>
      </c>
    </row>
    <row r="307" spans="1:4" x14ac:dyDescent="0.3">
      <c r="A307" t="s">
        <v>146</v>
      </c>
      <c r="B307" t="s">
        <v>388</v>
      </c>
      <c r="C307" t="s">
        <v>382</v>
      </c>
      <c r="D307" t="s">
        <v>383</v>
      </c>
    </row>
    <row r="308" spans="1:4" x14ac:dyDescent="0.3">
      <c r="A308" t="s">
        <v>148</v>
      </c>
      <c r="B308" t="s">
        <v>388</v>
      </c>
      <c r="C308" t="s">
        <v>382</v>
      </c>
      <c r="D308" t="s">
        <v>383</v>
      </c>
    </row>
    <row r="309" spans="1:4" x14ac:dyDescent="0.3">
      <c r="A309" t="s">
        <v>149</v>
      </c>
      <c r="B309" t="s">
        <v>388</v>
      </c>
      <c r="C309" t="s">
        <v>382</v>
      </c>
      <c r="D309" t="s">
        <v>383</v>
      </c>
    </row>
    <row r="310" spans="1:4" x14ac:dyDescent="0.3">
      <c r="A310" t="s">
        <v>152</v>
      </c>
      <c r="B310" t="s">
        <v>388</v>
      </c>
      <c r="C310" t="s">
        <v>382</v>
      </c>
      <c r="D310" t="s">
        <v>383</v>
      </c>
    </row>
    <row r="311" spans="1:4" x14ac:dyDescent="0.3">
      <c r="A311" t="s">
        <v>154</v>
      </c>
      <c r="B311" t="s">
        <v>388</v>
      </c>
      <c r="C311" t="s">
        <v>382</v>
      </c>
      <c r="D311" t="s">
        <v>383</v>
      </c>
    </row>
    <row r="312" spans="1:4" x14ac:dyDescent="0.3">
      <c r="A312" t="s">
        <v>156</v>
      </c>
      <c r="B312" t="s">
        <v>388</v>
      </c>
      <c r="C312" t="s">
        <v>382</v>
      </c>
      <c r="D312" t="s">
        <v>383</v>
      </c>
    </row>
    <row r="313" spans="1:4" x14ac:dyDescent="0.3">
      <c r="A313" t="s">
        <v>159</v>
      </c>
      <c r="B313" t="s">
        <v>388</v>
      </c>
      <c r="C313" t="s">
        <v>382</v>
      </c>
      <c r="D313" t="s">
        <v>383</v>
      </c>
    </row>
    <row r="314" spans="1:4" x14ac:dyDescent="0.3">
      <c r="A314" t="s">
        <v>160</v>
      </c>
      <c r="B314" t="s">
        <v>388</v>
      </c>
      <c r="C314" t="s">
        <v>382</v>
      </c>
      <c r="D314" t="s">
        <v>383</v>
      </c>
    </row>
    <row r="315" spans="1:4" x14ac:dyDescent="0.3">
      <c r="A315" t="s">
        <v>162</v>
      </c>
      <c r="B315" t="s">
        <v>388</v>
      </c>
      <c r="C315" t="s">
        <v>382</v>
      </c>
      <c r="D315" t="s">
        <v>383</v>
      </c>
    </row>
    <row r="316" spans="1:4" x14ac:dyDescent="0.3">
      <c r="A316" t="s">
        <v>164</v>
      </c>
      <c r="B316" t="s">
        <v>388</v>
      </c>
      <c r="C316" t="s">
        <v>382</v>
      </c>
      <c r="D316" t="s">
        <v>383</v>
      </c>
    </row>
    <row r="317" spans="1:4" x14ac:dyDescent="0.3">
      <c r="A317" t="s">
        <v>166</v>
      </c>
      <c r="B317" t="s">
        <v>388</v>
      </c>
      <c r="C317" t="s">
        <v>382</v>
      </c>
      <c r="D317" t="s">
        <v>383</v>
      </c>
    </row>
    <row r="318" spans="1:4" x14ac:dyDescent="0.3">
      <c r="A318" t="s">
        <v>168</v>
      </c>
      <c r="B318" t="s">
        <v>388</v>
      </c>
      <c r="C318" t="s">
        <v>382</v>
      </c>
      <c r="D318" t="s">
        <v>383</v>
      </c>
    </row>
    <row r="319" spans="1:4" x14ac:dyDescent="0.3">
      <c r="A319" t="s">
        <v>169</v>
      </c>
      <c r="B319" t="s">
        <v>388</v>
      </c>
      <c r="C319" t="s">
        <v>382</v>
      </c>
      <c r="D319" t="s">
        <v>383</v>
      </c>
    </row>
    <row r="320" spans="1:4" x14ac:dyDescent="0.3">
      <c r="A320" t="s">
        <v>171</v>
      </c>
      <c r="B320" t="s">
        <v>388</v>
      </c>
      <c r="C320" t="s">
        <v>382</v>
      </c>
      <c r="D320" t="s">
        <v>383</v>
      </c>
    </row>
    <row r="321" spans="1:4" x14ac:dyDescent="0.3">
      <c r="A321" t="s">
        <v>174</v>
      </c>
      <c r="B321" t="s">
        <v>388</v>
      </c>
      <c r="C321" t="s">
        <v>382</v>
      </c>
      <c r="D321" t="s">
        <v>383</v>
      </c>
    </row>
    <row r="322" spans="1:4" x14ac:dyDescent="0.3">
      <c r="A322" t="s">
        <v>176</v>
      </c>
      <c r="B322" t="s">
        <v>388</v>
      </c>
      <c r="C322" t="s">
        <v>382</v>
      </c>
      <c r="D322" t="s">
        <v>383</v>
      </c>
    </row>
    <row r="323" spans="1:4" x14ac:dyDescent="0.3">
      <c r="A323" t="s">
        <v>177</v>
      </c>
      <c r="B323" t="s">
        <v>388</v>
      </c>
      <c r="C323" t="s">
        <v>382</v>
      </c>
      <c r="D323" t="s">
        <v>383</v>
      </c>
    </row>
    <row r="324" spans="1:4" x14ac:dyDescent="0.3">
      <c r="A324" t="s">
        <v>179</v>
      </c>
      <c r="B324" t="s">
        <v>388</v>
      </c>
      <c r="C324" t="s">
        <v>382</v>
      </c>
      <c r="D324" t="s">
        <v>383</v>
      </c>
    </row>
    <row r="325" spans="1:4" x14ac:dyDescent="0.3">
      <c r="A325" t="s">
        <v>181</v>
      </c>
      <c r="B325" t="s">
        <v>388</v>
      </c>
      <c r="C325" t="s">
        <v>382</v>
      </c>
      <c r="D325" t="s">
        <v>383</v>
      </c>
    </row>
    <row r="326" spans="1:4" x14ac:dyDescent="0.3">
      <c r="A326" t="s">
        <v>183</v>
      </c>
      <c r="B326" t="s">
        <v>388</v>
      </c>
      <c r="C326" t="s">
        <v>382</v>
      </c>
      <c r="D326" t="s">
        <v>383</v>
      </c>
    </row>
    <row r="327" spans="1:4" x14ac:dyDescent="0.3">
      <c r="A327" t="s">
        <v>185</v>
      </c>
      <c r="B327" t="s">
        <v>388</v>
      </c>
      <c r="C327" t="s">
        <v>382</v>
      </c>
      <c r="D327" t="s">
        <v>383</v>
      </c>
    </row>
    <row r="328" spans="1:4" x14ac:dyDescent="0.3">
      <c r="A328" t="s">
        <v>187</v>
      </c>
      <c r="B328" t="s">
        <v>388</v>
      </c>
      <c r="C328" t="s">
        <v>382</v>
      </c>
      <c r="D328" t="s">
        <v>383</v>
      </c>
    </row>
    <row r="329" spans="1:4" x14ac:dyDescent="0.3">
      <c r="A329" t="s">
        <v>32</v>
      </c>
      <c r="B329" t="s">
        <v>384</v>
      </c>
      <c r="C329" t="s">
        <v>385</v>
      </c>
      <c r="D329" t="s">
        <v>383</v>
      </c>
    </row>
    <row r="330" spans="1:4" x14ac:dyDescent="0.3">
      <c r="A330" t="s">
        <v>372</v>
      </c>
      <c r="B330" t="s">
        <v>384</v>
      </c>
      <c r="C330" t="s">
        <v>385</v>
      </c>
      <c r="D330" t="s">
        <v>383</v>
      </c>
    </row>
    <row r="331" spans="1:4" x14ac:dyDescent="0.3">
      <c r="A331" t="s">
        <v>373</v>
      </c>
      <c r="B331" t="s">
        <v>384</v>
      </c>
      <c r="C331" t="s">
        <v>385</v>
      </c>
      <c r="D331" t="s">
        <v>383</v>
      </c>
    </row>
    <row r="332" spans="1:4" x14ac:dyDescent="0.3">
      <c r="A332" t="s">
        <v>371</v>
      </c>
      <c r="B332" t="s">
        <v>384</v>
      </c>
      <c r="C332" t="s">
        <v>385</v>
      </c>
      <c r="D332" t="s">
        <v>383</v>
      </c>
    </row>
    <row r="333" spans="1:4" x14ac:dyDescent="0.3">
      <c r="A333" t="s">
        <v>378</v>
      </c>
      <c r="B333" t="s">
        <v>379</v>
      </c>
      <c r="C333" t="s">
        <v>380</v>
      </c>
    </row>
    <row r="334" spans="1:4" x14ac:dyDescent="0.3">
      <c r="A334" t="s">
        <v>11</v>
      </c>
      <c r="C334" t="s">
        <v>382</v>
      </c>
      <c r="D334" t="s">
        <v>383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25FB4-344A-461D-A60C-D099448260A4}">
  <sheetPr codeName="Sheet3"/>
  <dimension ref="A1:A117"/>
  <sheetViews>
    <sheetView workbookViewId="0">
      <selection activeCell="A118" sqref="A118:A136"/>
    </sheetView>
  </sheetViews>
  <sheetFormatPr defaultRowHeight="14.4" x14ac:dyDescent="0.3"/>
  <sheetData>
    <row r="1" spans="1:1" x14ac:dyDescent="0.3">
      <c r="A1" t="s">
        <v>389</v>
      </c>
    </row>
    <row r="3" spans="1:1" x14ac:dyDescent="0.3">
      <c r="A3" t="s">
        <v>382</v>
      </c>
    </row>
    <row r="4" spans="1:1" x14ac:dyDescent="0.3">
      <c r="A4" t="s">
        <v>380</v>
      </c>
    </row>
    <row r="5" spans="1:1" x14ac:dyDescent="0.3">
      <c r="A5" t="s">
        <v>385</v>
      </c>
    </row>
    <row r="7" spans="1:1" x14ac:dyDescent="0.3">
      <c r="A7" t="s">
        <v>133</v>
      </c>
    </row>
    <row r="8" spans="1:1" x14ac:dyDescent="0.3">
      <c r="A8" t="s">
        <v>193</v>
      </c>
    </row>
    <row r="9" spans="1:1" x14ac:dyDescent="0.3">
      <c r="A9" t="s">
        <v>267</v>
      </c>
    </row>
    <row r="10" spans="1:1" x14ac:dyDescent="0.3">
      <c r="A10" t="s">
        <v>270</v>
      </c>
    </row>
    <row r="11" spans="1:1" x14ac:dyDescent="0.3">
      <c r="A11" t="s">
        <v>1</v>
      </c>
    </row>
    <row r="13" spans="1:1" x14ac:dyDescent="0.3">
      <c r="A13" t="s">
        <v>390</v>
      </c>
    </row>
    <row r="14" spans="1:1" x14ac:dyDescent="0.3">
      <c r="A14" t="s">
        <v>391</v>
      </c>
    </row>
    <row r="15" spans="1:1" x14ac:dyDescent="0.3">
      <c r="A15" t="s">
        <v>392</v>
      </c>
    </row>
    <row r="16" spans="1:1" x14ac:dyDescent="0.3">
      <c r="A16" t="s">
        <v>393</v>
      </c>
    </row>
    <row r="17" spans="1:1" x14ac:dyDescent="0.3">
      <c r="A17" t="s">
        <v>394</v>
      </c>
    </row>
    <row r="19" spans="1:1" x14ac:dyDescent="0.3">
      <c r="A19" t="s">
        <v>395</v>
      </c>
    </row>
    <row r="20" spans="1:1" x14ac:dyDescent="0.3">
      <c r="A20" t="s">
        <v>396</v>
      </c>
    </row>
    <row r="21" spans="1:1" x14ac:dyDescent="0.3">
      <c r="A21" t="s">
        <v>397</v>
      </c>
    </row>
    <row r="23" spans="1:1" x14ac:dyDescent="0.3">
      <c r="A23" t="s">
        <v>398</v>
      </c>
    </row>
    <row r="24" spans="1:1" x14ac:dyDescent="0.3">
      <c r="A24" t="s">
        <v>399</v>
      </c>
    </row>
    <row r="25" spans="1:1" x14ac:dyDescent="0.3">
      <c r="A25" t="s">
        <v>400</v>
      </c>
    </row>
    <row r="27" spans="1:1" x14ac:dyDescent="0.3">
      <c r="A27" t="s">
        <v>157</v>
      </c>
    </row>
    <row r="28" spans="1:1" x14ac:dyDescent="0.3">
      <c r="A28" t="s">
        <v>330</v>
      </c>
    </row>
    <row r="29" spans="1:1" x14ac:dyDescent="0.3">
      <c r="A29" t="s">
        <v>207</v>
      </c>
    </row>
    <row r="30" spans="1:1" x14ac:dyDescent="0.3">
      <c r="A30" t="s">
        <v>213</v>
      </c>
    </row>
    <row r="31" spans="1:1" x14ac:dyDescent="0.3">
      <c r="A31" t="s">
        <v>74</v>
      </c>
    </row>
    <row r="32" spans="1:1" x14ac:dyDescent="0.3">
      <c r="A32" t="s">
        <v>255</v>
      </c>
    </row>
    <row r="33" spans="1:1" x14ac:dyDescent="0.3">
      <c r="A33" t="s">
        <v>24</v>
      </c>
    </row>
    <row r="34" spans="1:1" x14ac:dyDescent="0.3">
      <c r="A34" t="s">
        <v>340</v>
      </c>
    </row>
    <row r="35" spans="1:1" x14ac:dyDescent="0.3">
      <c r="A35" t="s">
        <v>188</v>
      </c>
    </row>
    <row r="36" spans="1:1" x14ac:dyDescent="0.3">
      <c r="A36" t="s">
        <v>29</v>
      </c>
    </row>
    <row r="37" spans="1:1" x14ac:dyDescent="0.3">
      <c r="A37" t="s">
        <v>184</v>
      </c>
    </row>
    <row r="38" spans="1:1" x14ac:dyDescent="0.3">
      <c r="A38" t="s">
        <v>320</v>
      </c>
    </row>
    <row r="39" spans="1:1" x14ac:dyDescent="0.3">
      <c r="A39" t="s">
        <v>158</v>
      </c>
    </row>
    <row r="40" spans="1:1" x14ac:dyDescent="0.3">
      <c r="A40" t="s">
        <v>295</v>
      </c>
    </row>
    <row r="41" spans="1:1" x14ac:dyDescent="0.3">
      <c r="A41" t="s">
        <v>236</v>
      </c>
    </row>
    <row r="42" spans="1:1" x14ac:dyDescent="0.3">
      <c r="A42" t="s">
        <v>261</v>
      </c>
    </row>
    <row r="43" spans="1:1" x14ac:dyDescent="0.3">
      <c r="A43" t="s">
        <v>34</v>
      </c>
    </row>
    <row r="44" spans="1:1" x14ac:dyDescent="0.3">
      <c r="A44" t="s">
        <v>131</v>
      </c>
    </row>
    <row r="45" spans="1:1" x14ac:dyDescent="0.3">
      <c r="A45" t="s">
        <v>260</v>
      </c>
    </row>
    <row r="46" spans="1:1" x14ac:dyDescent="0.3">
      <c r="A46" t="s">
        <v>296</v>
      </c>
    </row>
    <row r="47" spans="1:1" x14ac:dyDescent="0.3">
      <c r="A47" t="s">
        <v>221</v>
      </c>
    </row>
    <row r="48" spans="1:1" x14ac:dyDescent="0.3">
      <c r="A48" t="s">
        <v>43</v>
      </c>
    </row>
    <row r="49" spans="1:1" x14ac:dyDescent="0.3">
      <c r="A49" t="s">
        <v>372</v>
      </c>
    </row>
    <row r="50" spans="1:1" x14ac:dyDescent="0.3">
      <c r="A50" t="s">
        <v>36</v>
      </c>
    </row>
    <row r="51" spans="1:1" x14ac:dyDescent="0.3">
      <c r="A51" t="s">
        <v>191</v>
      </c>
    </row>
    <row r="52" spans="1:1" x14ac:dyDescent="0.3">
      <c r="A52" t="s">
        <v>189</v>
      </c>
    </row>
    <row r="53" spans="1:1" x14ac:dyDescent="0.3">
      <c r="A53" t="s">
        <v>325</v>
      </c>
    </row>
    <row r="54" spans="1:1" x14ac:dyDescent="0.3">
      <c r="A54" t="s">
        <v>234</v>
      </c>
    </row>
    <row r="55" spans="1:1" x14ac:dyDescent="0.3">
      <c r="A55" t="s">
        <v>167</v>
      </c>
    </row>
    <row r="56" spans="1:1" x14ac:dyDescent="0.3">
      <c r="A56" t="s">
        <v>329</v>
      </c>
    </row>
    <row r="57" spans="1:1" x14ac:dyDescent="0.3">
      <c r="A57" t="s">
        <v>49</v>
      </c>
    </row>
    <row r="58" spans="1:1" x14ac:dyDescent="0.3">
      <c r="A58" t="s">
        <v>51</v>
      </c>
    </row>
    <row r="59" spans="1:1" x14ac:dyDescent="0.3">
      <c r="A59" t="s">
        <v>273</v>
      </c>
    </row>
    <row r="60" spans="1:1" x14ac:dyDescent="0.3">
      <c r="A60" t="s">
        <v>31</v>
      </c>
    </row>
    <row r="61" spans="1:1" x14ac:dyDescent="0.3">
      <c r="A61" t="s">
        <v>35</v>
      </c>
    </row>
    <row r="62" spans="1:1" x14ac:dyDescent="0.3">
      <c r="A62" t="s">
        <v>153</v>
      </c>
    </row>
    <row r="63" spans="1:1" x14ac:dyDescent="0.3">
      <c r="A63" t="s">
        <v>214</v>
      </c>
    </row>
    <row r="64" spans="1:1" x14ac:dyDescent="0.3">
      <c r="A64" t="s">
        <v>360</v>
      </c>
    </row>
    <row r="65" spans="1:1" x14ac:dyDescent="0.3">
      <c r="A65" t="s">
        <v>186</v>
      </c>
    </row>
    <row r="66" spans="1:1" x14ac:dyDescent="0.3">
      <c r="A66" t="s">
        <v>93</v>
      </c>
    </row>
    <row r="67" spans="1:1" x14ac:dyDescent="0.3">
      <c r="A67" t="s">
        <v>272</v>
      </c>
    </row>
    <row r="68" spans="1:1" x14ac:dyDescent="0.3">
      <c r="A68" t="s">
        <v>238</v>
      </c>
    </row>
    <row r="69" spans="1:1" x14ac:dyDescent="0.3">
      <c r="A69" t="s">
        <v>350</v>
      </c>
    </row>
    <row r="70" spans="1:1" x14ac:dyDescent="0.3">
      <c r="A70" t="s">
        <v>269</v>
      </c>
    </row>
    <row r="71" spans="1:1" x14ac:dyDescent="0.3">
      <c r="A71" t="s">
        <v>362</v>
      </c>
    </row>
    <row r="72" spans="1:1" x14ac:dyDescent="0.3">
      <c r="A72" t="s">
        <v>256</v>
      </c>
    </row>
    <row r="73" spans="1:1" x14ac:dyDescent="0.3">
      <c r="A73" t="s">
        <v>276</v>
      </c>
    </row>
    <row r="74" spans="1:1" x14ac:dyDescent="0.3">
      <c r="A74" t="s">
        <v>237</v>
      </c>
    </row>
    <row r="75" spans="1:1" x14ac:dyDescent="0.3">
      <c r="A75" t="s">
        <v>71</v>
      </c>
    </row>
    <row r="76" spans="1:1" x14ac:dyDescent="0.3">
      <c r="A76" t="s">
        <v>277</v>
      </c>
    </row>
    <row r="77" spans="1:1" x14ac:dyDescent="0.3">
      <c r="A77" t="s">
        <v>73</v>
      </c>
    </row>
    <row r="78" spans="1:1" x14ac:dyDescent="0.3">
      <c r="A78" t="s">
        <v>196</v>
      </c>
    </row>
    <row r="79" spans="1:1" x14ac:dyDescent="0.3">
      <c r="A79" t="s">
        <v>321</v>
      </c>
    </row>
    <row r="80" spans="1:1" x14ac:dyDescent="0.3">
      <c r="A80" t="s">
        <v>75</v>
      </c>
    </row>
    <row r="81" spans="1:1" x14ac:dyDescent="0.3">
      <c r="A81" t="s">
        <v>348</v>
      </c>
    </row>
    <row r="82" spans="1:1" x14ac:dyDescent="0.3">
      <c r="A82" t="s">
        <v>108</v>
      </c>
    </row>
    <row r="83" spans="1:1" x14ac:dyDescent="0.3">
      <c r="A83" t="s">
        <v>335</v>
      </c>
    </row>
    <row r="84" spans="1:1" x14ac:dyDescent="0.3">
      <c r="A84" t="s">
        <v>50</v>
      </c>
    </row>
    <row r="85" spans="1:1" x14ac:dyDescent="0.3">
      <c r="A85" t="s">
        <v>318</v>
      </c>
    </row>
    <row r="86" spans="1:1" x14ac:dyDescent="0.3">
      <c r="A86" t="s">
        <v>92</v>
      </c>
    </row>
    <row r="87" spans="1:1" x14ac:dyDescent="0.3">
      <c r="A87" t="s">
        <v>338</v>
      </c>
    </row>
    <row r="88" spans="1:1" x14ac:dyDescent="0.3">
      <c r="A88" t="s">
        <v>341</v>
      </c>
    </row>
    <row r="89" spans="1:1" x14ac:dyDescent="0.3">
      <c r="A89" t="s">
        <v>106</v>
      </c>
    </row>
    <row r="90" spans="1:1" x14ac:dyDescent="0.3">
      <c r="A90" t="s">
        <v>344</v>
      </c>
    </row>
    <row r="91" spans="1:1" x14ac:dyDescent="0.3">
      <c r="A91" t="s">
        <v>95</v>
      </c>
    </row>
    <row r="92" spans="1:1" x14ac:dyDescent="0.3">
      <c r="A92" t="s">
        <v>371</v>
      </c>
    </row>
    <row r="93" spans="1:1" x14ac:dyDescent="0.3">
      <c r="A93" t="s">
        <v>147</v>
      </c>
    </row>
    <row r="94" spans="1:1" x14ac:dyDescent="0.3">
      <c r="A94" t="s">
        <v>280</v>
      </c>
    </row>
    <row r="95" spans="1:1" x14ac:dyDescent="0.3">
      <c r="A95" t="s">
        <v>243</v>
      </c>
    </row>
    <row r="96" spans="1:1" x14ac:dyDescent="0.3">
      <c r="A96" t="s">
        <v>247</v>
      </c>
    </row>
    <row r="97" spans="1:1" x14ac:dyDescent="0.3">
      <c r="A97" t="s">
        <v>205</v>
      </c>
    </row>
    <row r="98" spans="1:1" x14ac:dyDescent="0.3">
      <c r="A98" t="s">
        <v>284</v>
      </c>
    </row>
    <row r="99" spans="1:1" x14ac:dyDescent="0.3">
      <c r="A99" t="s">
        <v>312</v>
      </c>
    </row>
    <row r="100" spans="1:1" x14ac:dyDescent="0.3">
      <c r="A100" t="s">
        <v>58</v>
      </c>
    </row>
    <row r="101" spans="1:1" x14ac:dyDescent="0.3">
      <c r="A101" t="s">
        <v>116</v>
      </c>
    </row>
    <row r="102" spans="1:1" x14ac:dyDescent="0.3">
      <c r="A102" t="s">
        <v>182</v>
      </c>
    </row>
    <row r="103" spans="1:1" x14ac:dyDescent="0.3">
      <c r="A103" t="s">
        <v>140</v>
      </c>
    </row>
    <row r="104" spans="1:1" x14ac:dyDescent="0.3">
      <c r="A104" t="s">
        <v>324</v>
      </c>
    </row>
    <row r="105" spans="1:1" x14ac:dyDescent="0.3">
      <c r="A105" t="s">
        <v>215</v>
      </c>
    </row>
    <row r="106" spans="1:1" x14ac:dyDescent="0.3">
      <c r="A106" t="s">
        <v>208</v>
      </c>
    </row>
    <row r="107" spans="1:1" x14ac:dyDescent="0.3">
      <c r="A107" t="s">
        <v>285</v>
      </c>
    </row>
    <row r="108" spans="1:1" x14ac:dyDescent="0.3">
      <c r="A108" t="s">
        <v>223</v>
      </c>
    </row>
    <row r="109" spans="1:1" x14ac:dyDescent="0.3">
      <c r="A109" t="s">
        <v>291</v>
      </c>
    </row>
    <row r="110" spans="1:1" x14ac:dyDescent="0.3">
      <c r="A110" t="s">
        <v>163</v>
      </c>
    </row>
    <row r="111" spans="1:1" x14ac:dyDescent="0.3">
      <c r="A111" t="s">
        <v>72</v>
      </c>
    </row>
    <row r="112" spans="1:1" x14ac:dyDescent="0.3">
      <c r="A112" t="s">
        <v>54</v>
      </c>
    </row>
    <row r="113" spans="1:1" x14ac:dyDescent="0.3">
      <c r="A113" t="s">
        <v>294</v>
      </c>
    </row>
    <row r="114" spans="1:1" x14ac:dyDescent="0.3">
      <c r="A114" t="s">
        <v>251</v>
      </c>
    </row>
    <row r="115" spans="1:1" x14ac:dyDescent="0.3">
      <c r="A115" t="s">
        <v>85</v>
      </c>
    </row>
    <row r="116" spans="1:1" x14ac:dyDescent="0.3">
      <c r="A116" t="s">
        <v>373</v>
      </c>
    </row>
    <row r="117" spans="1:1" x14ac:dyDescent="0.3">
      <c r="A117" t="s">
        <v>369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717C7-7E4C-4CCE-A611-08129A3EF82B}">
  <sheetPr codeName="Sheet4"/>
  <dimension ref="A1:V220"/>
  <sheetViews>
    <sheetView tabSelected="1" workbookViewId="0">
      <selection activeCell="B5" sqref="B5"/>
    </sheetView>
  </sheetViews>
  <sheetFormatPr defaultColWidth="10.88671875" defaultRowHeight="14.4" x14ac:dyDescent="0.3"/>
  <cols>
    <col min="1" max="1" width="35.5546875" style="2" customWidth="1"/>
    <col min="2" max="2" width="28.6640625" style="2" bestFit="1" customWidth="1"/>
    <col min="3" max="3" width="6.5546875" style="2" bestFit="1" customWidth="1"/>
    <col min="4" max="4" width="28.5546875" style="6" customWidth="1"/>
    <col min="5" max="5" width="7.6640625" style="6" customWidth="1"/>
    <col min="6" max="6" width="111.77734375" style="6" customWidth="1"/>
    <col min="7" max="7" width="7.6640625" style="6" customWidth="1"/>
    <col min="8" max="8" width="7.77734375" style="5" customWidth="1"/>
    <col min="9" max="9" width="19.33203125" style="5" bestFit="1" customWidth="1"/>
    <col min="10" max="20" width="7.5546875" style="5" bestFit="1" customWidth="1"/>
    <col min="21" max="21" width="8.109375" style="5" bestFit="1" customWidth="1"/>
    <col min="22" max="16384" width="10.88671875" style="5"/>
  </cols>
  <sheetData>
    <row r="1" spans="1:22" x14ac:dyDescent="0.3">
      <c r="A1" s="1" t="s">
        <v>401</v>
      </c>
      <c r="C1" s="3" t="s">
        <v>402</v>
      </c>
      <c r="D1" s="4" t="s">
        <v>984</v>
      </c>
      <c r="E1" s="4"/>
      <c r="F1" s="4"/>
      <c r="G1" s="4"/>
    </row>
    <row r="2" spans="1:22" x14ac:dyDescent="0.3">
      <c r="A2" s="5"/>
    </row>
    <row r="3" spans="1:22" x14ac:dyDescent="0.3">
      <c r="A3" s="7" t="s">
        <v>403</v>
      </c>
    </row>
    <row r="4" spans="1:22" ht="16.2" thickBot="1" x14ac:dyDescent="0.4">
      <c r="A4" s="5"/>
      <c r="D4" s="13" t="s">
        <v>404</v>
      </c>
      <c r="E4" s="15"/>
      <c r="F4" s="15"/>
      <c r="G4" s="15"/>
    </row>
    <row r="5" spans="1:22" ht="16.2" thickBot="1" x14ac:dyDescent="0.35">
      <c r="A5" s="8" t="s">
        <v>406</v>
      </c>
      <c r="B5" s="9" t="s">
        <v>385</v>
      </c>
      <c r="D5" s="14" t="s">
        <v>389</v>
      </c>
      <c r="E5" s="16"/>
      <c r="F5" s="16"/>
      <c r="G5" s="16"/>
      <c r="H5" s="46" t="s">
        <v>405</v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2" x14ac:dyDescent="0.3">
      <c r="A6" s="8"/>
      <c r="B6" s="5"/>
    </row>
    <row r="7" spans="1:22" x14ac:dyDescent="0.3">
      <c r="A7" s="8" t="s">
        <v>407</v>
      </c>
      <c r="B7" s="11" t="str">
        <f>IFERROR(VLOOKUP(B5,class!A1:B451,2,FALSE),"")</f>
        <v/>
      </c>
      <c r="I7" s="12"/>
      <c r="J7" s="47" t="s">
        <v>411</v>
      </c>
      <c r="K7" s="47" t="s">
        <v>412</v>
      </c>
      <c r="L7" s="47" t="s">
        <v>413</v>
      </c>
      <c r="M7" s="47" t="s">
        <v>414</v>
      </c>
      <c r="N7" s="47" t="s">
        <v>415</v>
      </c>
      <c r="O7" s="47" t="s">
        <v>416</v>
      </c>
      <c r="P7" s="47" t="s">
        <v>417</v>
      </c>
      <c r="Q7" s="47" t="s">
        <v>418</v>
      </c>
      <c r="R7" s="47" t="s">
        <v>419</v>
      </c>
      <c r="S7" s="47" t="s">
        <v>420</v>
      </c>
      <c r="T7" s="47" t="s">
        <v>421</v>
      </c>
      <c r="U7" s="47" t="s">
        <v>987</v>
      </c>
    </row>
    <row r="8" spans="1:22" x14ac:dyDescent="0.3">
      <c r="A8" s="8"/>
      <c r="B8" s="5"/>
      <c r="I8" s="48" t="str">
        <f>B5</f>
        <v>Predominantly Rural</v>
      </c>
      <c r="J8" s="10">
        <f>VLOOKUP($I8,calculations!$A$11:$AW$398,calculations!D$1,FALSE)</f>
        <v>11844</v>
      </c>
      <c r="K8" s="10">
        <f>VLOOKUP($I8,calculations!$A$11:$AW$398,calculations!E$1,FALSE)</f>
        <v>12767</v>
      </c>
      <c r="L8" s="10">
        <f>VLOOKUP($I8,calculations!$A$11:$AW$398,calculations!F$1,FALSE)</f>
        <v>11566</v>
      </c>
      <c r="M8" s="10">
        <f>VLOOKUP($I8,calculations!$A$11:$AW$398,calculations!G$1,FALSE)</f>
        <v>9677</v>
      </c>
      <c r="N8" s="10">
        <f>VLOOKUP($I8,calculations!$A$11:$AW$398,calculations!H$1,FALSE)</f>
        <v>9836</v>
      </c>
      <c r="O8" s="10">
        <f>VLOOKUP($I8,calculations!$A$11:$AW$398,calculations!I$1,FALSE)</f>
        <v>13599</v>
      </c>
      <c r="P8" s="10">
        <f>VLOOKUP($I8,calculations!$A$11:$AW$398,calculations!J$1,FALSE)</f>
        <v>7689</v>
      </c>
      <c r="Q8" s="10">
        <f>VLOOKUP($I8,calculations!$A$11:$AW$398,calculations!K$1,FALSE)</f>
        <v>10708</v>
      </c>
      <c r="R8" s="10">
        <f>VLOOKUP($I8,calculations!$A$11:$AW$398,calculations!L$1,FALSE)</f>
        <v>12412</v>
      </c>
      <c r="S8" s="10">
        <f>VLOOKUP($I8,calculations!$A$11:$AW$398,calculations!M$1,FALSE)</f>
        <v>16542</v>
      </c>
      <c r="T8" s="10">
        <f>VLOOKUP($I8,calculations!$A$11:$AW$398,calculations!N$1,FALSE)</f>
        <v>17202</v>
      </c>
      <c r="U8" s="10">
        <f>VLOOKUP($I8,calculations!$A$11:$AW$398,calculations!O$1,FALSE)</f>
        <v>13802</v>
      </c>
    </row>
    <row r="9" spans="1:22" x14ac:dyDescent="0.3">
      <c r="A9" s="8" t="s">
        <v>408</v>
      </c>
      <c r="B9" s="11" t="str">
        <f>IFERROR(IFERROR(VLOOKUP(B5,classifications!A3:C328,3,FALSE),VLOOKUP(B5,classifications!I2:K28,3,FALSE)),"")</f>
        <v/>
      </c>
      <c r="H9" s="50"/>
      <c r="I9" s="51" t="str">
        <f>D5</f>
        <v>England</v>
      </c>
      <c r="J9" s="10">
        <f>VLOOKUP($I9,calculations!$A$11:$AW$398,calculations!D$1,FALSE)</f>
        <v>58297</v>
      </c>
      <c r="K9" s="10">
        <f>VLOOKUP($I9,calculations!$A$11:$AW$398,calculations!E$1,FALSE)</f>
        <v>61089</v>
      </c>
      <c r="L9" s="10">
        <f>VLOOKUP($I9,calculations!$A$11:$AW$398,calculations!F$1,FALSE)</f>
        <v>58346</v>
      </c>
      <c r="M9" s="10">
        <f>VLOOKUP($I9,calculations!$A$11:$AW$398,calculations!G$1,FALSE)</f>
        <v>43077</v>
      </c>
      <c r="N9" s="10">
        <f>VLOOKUP($I9,calculations!$A$11:$AW$398,calculations!H$1,FALSE)</f>
        <v>43124</v>
      </c>
      <c r="O9" s="10">
        <f>VLOOKUP($I9,calculations!$A$11:$AW$398,calculations!I$1,FALSE)</f>
        <v>65959</v>
      </c>
      <c r="P9" s="10">
        <f>VLOOKUP($I9,calculations!$A$11:$AW$398,calculations!J$1,FALSE)</f>
        <v>32614</v>
      </c>
      <c r="Q9" s="10">
        <f>VLOOKUP($I9,calculations!$A$11:$AW$398,calculations!K$1,FALSE)</f>
        <v>42195</v>
      </c>
      <c r="R9" s="10">
        <f>VLOOKUP($I9,calculations!$A$11:$AW$398,calculations!L$1,FALSE)</f>
        <v>47069</v>
      </c>
      <c r="S9" s="10">
        <f>VLOOKUP($I9,calculations!$A$11:$AW$398,calculations!M$1,FALSE)</f>
        <v>57175</v>
      </c>
      <c r="T9" s="10">
        <f>VLOOKUP($I9,calculations!$A$11:$AW$398,calculations!N$1,FALSE)</f>
        <v>58900</v>
      </c>
      <c r="U9" s="10">
        <f>VLOOKUP($I9,calculations!$A$11:$AW$398,calculations!O$1,FALSE)</f>
        <v>52100</v>
      </c>
    </row>
    <row r="10" spans="1:22" x14ac:dyDescent="0.3">
      <c r="A10" s="5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2" spans="1:22" x14ac:dyDescent="0.3">
      <c r="H12" s="46" t="s">
        <v>983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</row>
    <row r="14" spans="1:22" x14ac:dyDescent="0.3">
      <c r="I14" s="12"/>
      <c r="J14" s="47" t="s">
        <v>411</v>
      </c>
      <c r="K14" s="47" t="s">
        <v>412</v>
      </c>
      <c r="L14" s="47" t="s">
        <v>413</v>
      </c>
      <c r="M14" s="47" t="s">
        <v>414</v>
      </c>
      <c r="N14" s="47" t="s">
        <v>415</v>
      </c>
      <c r="O14" s="47" t="s">
        <v>416</v>
      </c>
      <c r="P14" s="47" t="s">
        <v>417</v>
      </c>
      <c r="Q14" s="47" t="s">
        <v>418</v>
      </c>
      <c r="R14" s="47" t="s">
        <v>419</v>
      </c>
      <c r="S14" s="47" t="s">
        <v>420</v>
      </c>
      <c r="T14" s="47" t="s">
        <v>421</v>
      </c>
      <c r="U14" s="47" t="s">
        <v>987</v>
      </c>
    </row>
    <row r="15" spans="1:22" x14ac:dyDescent="0.3">
      <c r="I15" s="48" t="str">
        <f>B5</f>
        <v>Predominantly Rural</v>
      </c>
      <c r="J15" s="49">
        <f>VLOOKUP($I15,calculations!$A$11:$AW$398,calculations!AM$1,FALSE)</f>
        <v>1.7328228304235935</v>
      </c>
      <c r="K15" s="49">
        <f>VLOOKUP($I15,calculations!$A$11:$AW$398,calculations!AN$1,FALSE)</f>
        <v>1.8655653202117861</v>
      </c>
      <c r="L15" s="49">
        <f>VLOOKUP($I15,calculations!$A$11:$AW$398,calculations!AO$1,FALSE)</f>
        <v>1.6886609178805043</v>
      </c>
      <c r="M15" s="49">
        <f>VLOOKUP($I15,calculations!$A$11:$AW$398,calculations!AP$1,FALSE)</f>
        <v>1.4225213187097494</v>
      </c>
      <c r="N15" s="49">
        <f>VLOOKUP($I15,calculations!$A$11:$AW$398,calculations!AQ$1,FALSE)</f>
        <v>1.4493827819042879</v>
      </c>
      <c r="O15" s="49">
        <f>VLOOKUP($I15,calculations!$A$11:$AW$398,calculations!AR$1,FALSE)</f>
        <v>2.0026000372275381</v>
      </c>
      <c r="P15" s="49">
        <f>VLOOKUP($I15,calculations!$A$11:$AW$398,calculations!AS$1,FALSE)</f>
        <v>1.130232340726024</v>
      </c>
      <c r="Q15" s="49">
        <f>VLOOKUP($I15,calculations!$A$11:$AW$398,calculations!AT$1,FALSE)</f>
        <v>1.5703682020677296</v>
      </c>
      <c r="R15" s="49">
        <f>VLOOKUP($I15,calculations!$A$11:$AW$398,calculations!AU$1,FALSE)</f>
        <v>1.8141072120992707</v>
      </c>
      <c r="S15" s="49">
        <f>VLOOKUP($I15,calculations!$A$11:$AW$398,calculations!AV$1,FALSE)</f>
        <v>2.411749603181025</v>
      </c>
      <c r="T15" s="49">
        <f>VLOOKUP($I15,calculations!$A$11:$AW$398,calculations!AW$1,FALSE)</f>
        <v>2.422416008618292</v>
      </c>
      <c r="U15" s="49">
        <f>VLOOKUP($I15,calculations!$A$11:$AX$398,calculations!AX$1,FALSE)</f>
        <v>1.9690583073517121</v>
      </c>
    </row>
    <row r="16" spans="1:22" x14ac:dyDescent="0.3">
      <c r="H16" s="50"/>
      <c r="I16" s="51" t="str">
        <f>D5</f>
        <v>England</v>
      </c>
      <c r="J16" s="49">
        <f>VLOOKUP($I16,calculations!$A$11:$AW$398,calculations!AM$1,FALSE)</f>
        <v>1.7200714370921424</v>
      </c>
      <c r="K16" s="49">
        <f>VLOOKUP($I16,calculations!$A$11:$AW$398,calculations!AN$1,FALSE)</f>
        <v>1.7905187709319219</v>
      </c>
      <c r="L16" s="49">
        <f>VLOOKUP($I16,calculations!$A$11:$AW$398,calculations!AO$1,FALSE)</f>
        <v>1.698703469948152</v>
      </c>
      <c r="M16" s="49">
        <f>VLOOKUP($I16,calculations!$A$11:$AW$398,calculations!AP$1,FALSE)</f>
        <v>1.2556331442028075</v>
      </c>
      <c r="N16" s="49">
        <f>VLOOKUP($I16,calculations!$A$11:$AW$398,calculations!AQ$1,FALSE)</f>
        <v>1.2553782378593012</v>
      </c>
      <c r="O16" s="49">
        <f>VLOOKUP($I16,calculations!$A$11:$AW$398,calculations!AR$1,FALSE)</f>
        <v>1.9132218337772544</v>
      </c>
      <c r="P16" s="49">
        <f>VLOOKUP($I16,calculations!$A$11:$AW$398,calculations!AS$1,FALSE)</f>
        <v>0.94070775062251144</v>
      </c>
      <c r="Q16" s="49">
        <f>VLOOKUP($I16,calculations!$A$11:$AW$398,calculations!AT$1,FALSE)</f>
        <v>1.2105476093355871</v>
      </c>
      <c r="R16" s="49">
        <f>VLOOKUP($I16,calculations!$A$11:$AW$398,calculations!AU$1,FALSE)</f>
        <v>1.3467159746282134</v>
      </c>
      <c r="S16" s="49">
        <f>VLOOKUP($I16,calculations!$A$11:$AW$398,calculations!AV$1,FALSE)</f>
        <v>1.6312658905768811</v>
      </c>
      <c r="T16" s="49">
        <f>VLOOKUP($I16,calculations!$A$11:$AW$398,calculations!AW$1,FALSE)</f>
        <v>1.6772710634633239</v>
      </c>
      <c r="U16" s="49">
        <f>VLOOKUP($I16,calculations!$A$11:$AX$398,calculations!AX$1,FALSE)</f>
        <v>1.4786904388245188</v>
      </c>
      <c r="V16" s="57"/>
    </row>
    <row r="17" spans="8:22" x14ac:dyDescent="0.3">
      <c r="V17" s="57"/>
    </row>
    <row r="18" spans="8:22" x14ac:dyDescent="0.3">
      <c r="H18" s="50"/>
      <c r="I18" s="50"/>
      <c r="J18" s="50"/>
      <c r="K18" s="50"/>
      <c r="L18" s="50"/>
      <c r="M18" s="50"/>
      <c r="N18" s="50"/>
      <c r="O18" s="50"/>
      <c r="P18" s="50"/>
      <c r="Q18" s="50"/>
      <c r="V18" s="57"/>
    </row>
    <row r="19" spans="8:22" x14ac:dyDescent="0.3"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</row>
    <row r="20" spans="8:22" x14ac:dyDescent="0.3"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</row>
    <row r="21" spans="8:22" x14ac:dyDescent="0.3">
      <c r="H21" s="57"/>
      <c r="I21" s="58"/>
      <c r="J21" s="62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57"/>
    </row>
    <row r="22" spans="8:22" x14ac:dyDescent="0.3">
      <c r="H22" s="57"/>
      <c r="I22" s="64"/>
      <c r="J22" s="65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7"/>
      <c r="V22" s="57"/>
    </row>
    <row r="23" spans="8:22" x14ac:dyDescent="0.3">
      <c r="H23" s="60"/>
      <c r="I23" s="66"/>
      <c r="J23" s="65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7"/>
      <c r="V23" s="57"/>
    </row>
    <row r="24" spans="8:22" x14ac:dyDescent="0.3">
      <c r="H24" s="57"/>
      <c r="I24" s="61"/>
      <c r="J24" s="57"/>
      <c r="K24" s="61"/>
      <c r="L24" s="57"/>
      <c r="M24" s="61"/>
      <c r="N24" s="57"/>
      <c r="O24" s="61"/>
      <c r="P24" s="57"/>
      <c r="Q24" s="61"/>
      <c r="R24" s="57"/>
      <c r="S24" s="57"/>
      <c r="T24" s="57"/>
      <c r="U24" s="57"/>
      <c r="V24" s="57"/>
    </row>
    <row r="25" spans="8:22" x14ac:dyDescent="0.3">
      <c r="H25" s="57"/>
      <c r="I25" s="61"/>
      <c r="J25" s="57"/>
      <c r="K25" s="61"/>
      <c r="L25" s="57"/>
      <c r="M25" s="61"/>
      <c r="N25" s="57"/>
      <c r="O25" s="61"/>
      <c r="P25" s="57"/>
      <c r="Q25" s="61"/>
      <c r="R25" s="57"/>
      <c r="S25" s="57"/>
      <c r="T25" s="57"/>
      <c r="U25" s="57"/>
      <c r="V25" s="57"/>
    </row>
    <row r="26" spans="8:22" x14ac:dyDescent="0.3">
      <c r="T26" s="57"/>
      <c r="U26" s="57"/>
      <c r="V26" s="57"/>
    </row>
    <row r="27" spans="8:22" x14ac:dyDescent="0.3">
      <c r="H27" s="67"/>
      <c r="I27" s="67"/>
      <c r="J27" s="67"/>
      <c r="K27" s="67"/>
      <c r="L27" s="67"/>
      <c r="M27" s="67"/>
      <c r="N27" s="67"/>
      <c r="O27" s="67"/>
      <c r="P27" s="67"/>
      <c r="Q27" s="67"/>
      <c r="T27" s="57"/>
      <c r="U27" s="57"/>
      <c r="V27" s="57"/>
    </row>
    <row r="28" spans="8:22" x14ac:dyDescent="0.3">
      <c r="H28" s="67"/>
      <c r="I28" s="67"/>
      <c r="J28" s="67"/>
      <c r="K28" s="67"/>
      <c r="L28" s="67"/>
      <c r="M28" s="67"/>
      <c r="N28" s="67"/>
      <c r="O28" s="67"/>
      <c r="P28" s="67"/>
      <c r="Q28" s="67"/>
      <c r="T28" s="57"/>
      <c r="U28" s="57"/>
      <c r="V28" s="57"/>
    </row>
    <row r="29" spans="8:22" x14ac:dyDescent="0.3">
      <c r="H29" s="53"/>
      <c r="I29" s="53"/>
      <c r="J29" s="53"/>
      <c r="K29" s="53"/>
      <c r="L29" s="53"/>
      <c r="M29" s="53"/>
      <c r="N29" s="53"/>
      <c r="O29" s="53"/>
      <c r="P29" s="54"/>
      <c r="Q29" s="53"/>
      <c r="T29" s="57"/>
      <c r="U29" s="57"/>
      <c r="V29" s="57"/>
    </row>
    <row r="30" spans="8:22" x14ac:dyDescent="0.3">
      <c r="I30" s="52"/>
      <c r="K30" s="52"/>
      <c r="M30" s="52"/>
      <c r="O30" s="52"/>
      <c r="Q30" s="52"/>
      <c r="T30" s="57"/>
      <c r="U30" s="57"/>
      <c r="V30" s="57"/>
    </row>
    <row r="31" spans="8:22" x14ac:dyDescent="0.3">
      <c r="I31" s="52"/>
      <c r="K31" s="52"/>
      <c r="M31" s="52"/>
      <c r="O31" s="52"/>
      <c r="Q31" s="52"/>
      <c r="T31" s="57"/>
      <c r="U31" s="57"/>
      <c r="V31" s="57"/>
    </row>
    <row r="32" spans="8:22" x14ac:dyDescent="0.3">
      <c r="I32" s="52"/>
      <c r="K32" s="52"/>
      <c r="M32" s="52"/>
      <c r="O32" s="52"/>
      <c r="Q32" s="52"/>
      <c r="T32" s="57"/>
      <c r="U32" s="57"/>
      <c r="V32" s="57"/>
    </row>
    <row r="33" spans="8:22" x14ac:dyDescent="0.3">
      <c r="I33" s="52"/>
      <c r="K33" s="52"/>
      <c r="M33" s="52"/>
      <c r="O33" s="52"/>
      <c r="Q33" s="52"/>
      <c r="T33" s="57"/>
      <c r="U33" s="57"/>
      <c r="V33" s="57"/>
    </row>
    <row r="34" spans="8:22" x14ac:dyDescent="0.3">
      <c r="I34" s="52"/>
      <c r="K34" s="52"/>
      <c r="M34" s="52"/>
      <c r="O34" s="52"/>
      <c r="Q34" s="52"/>
      <c r="T34" s="57"/>
      <c r="U34" s="57"/>
      <c r="V34" s="57"/>
    </row>
    <row r="35" spans="8:22" x14ac:dyDescent="0.3">
      <c r="T35" s="57"/>
      <c r="U35" s="57"/>
      <c r="V35" s="57"/>
    </row>
    <row r="40" spans="8:22" x14ac:dyDescent="0.3"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8:22" x14ac:dyDescent="0.3"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8:22" x14ac:dyDescent="0.3">
      <c r="H42" s="53"/>
      <c r="I42" s="53"/>
      <c r="J42" s="53"/>
      <c r="K42" s="53"/>
      <c r="L42" s="53"/>
      <c r="M42" s="53"/>
      <c r="N42" s="53"/>
      <c r="O42" s="53"/>
      <c r="P42" s="54"/>
      <c r="Q42" s="53"/>
    </row>
    <row r="43" spans="8:22" x14ac:dyDescent="0.3">
      <c r="H43" s="55"/>
      <c r="I43" s="52"/>
      <c r="J43" s="55"/>
      <c r="K43" s="52"/>
      <c r="L43" s="55"/>
      <c r="M43" s="52"/>
      <c r="N43" s="55"/>
      <c r="O43" s="52"/>
      <c r="P43" s="55"/>
      <c r="Q43" s="52"/>
    </row>
    <row r="44" spans="8:22" x14ac:dyDescent="0.3">
      <c r="H44" s="55"/>
      <c r="I44" s="52"/>
      <c r="J44" s="55"/>
      <c r="K44" s="52"/>
      <c r="L44" s="55"/>
      <c r="M44" s="52"/>
      <c r="N44" s="55"/>
      <c r="O44" s="52"/>
      <c r="P44" s="55"/>
      <c r="Q44" s="52"/>
    </row>
    <row r="45" spans="8:22" x14ac:dyDescent="0.3">
      <c r="H45" s="55"/>
      <c r="I45" s="52"/>
      <c r="J45" s="55"/>
      <c r="K45" s="52"/>
      <c r="L45" s="55"/>
      <c r="M45" s="52"/>
      <c r="N45" s="55"/>
      <c r="O45" s="52"/>
      <c r="P45" s="55"/>
      <c r="Q45" s="52"/>
    </row>
    <row r="46" spans="8:22" x14ac:dyDescent="0.3">
      <c r="H46" s="55"/>
      <c r="I46" s="52"/>
      <c r="J46" s="55"/>
      <c r="K46" s="52"/>
      <c r="L46" s="55"/>
      <c r="M46" s="52"/>
      <c r="N46" s="55"/>
      <c r="O46" s="52"/>
      <c r="P46" s="55"/>
      <c r="Q46" s="52"/>
    </row>
    <row r="47" spans="8:22" x14ac:dyDescent="0.3">
      <c r="H47" s="55"/>
      <c r="I47" s="52"/>
      <c r="J47" s="55"/>
      <c r="K47" s="52"/>
      <c r="L47" s="55"/>
      <c r="M47" s="52"/>
      <c r="N47" s="55"/>
      <c r="O47" s="52"/>
      <c r="P47" s="55"/>
      <c r="Q47" s="52"/>
    </row>
    <row r="49" spans="8:17" x14ac:dyDescent="0.3"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8:17" x14ac:dyDescent="0.3"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8:17" x14ac:dyDescent="0.3">
      <c r="H51" s="53"/>
      <c r="I51" s="53"/>
      <c r="J51" s="53"/>
      <c r="K51" s="53"/>
      <c r="L51" s="53"/>
      <c r="M51" s="53"/>
      <c r="N51" s="53"/>
      <c r="O51" s="53"/>
      <c r="P51" s="54"/>
      <c r="Q51" s="53"/>
    </row>
    <row r="52" spans="8:17" x14ac:dyDescent="0.3">
      <c r="H52" s="55"/>
      <c r="I52" s="52"/>
      <c r="J52" s="55"/>
      <c r="K52" s="52"/>
      <c r="L52" s="55"/>
      <c r="M52" s="52"/>
      <c r="N52" s="55"/>
      <c r="O52" s="52"/>
      <c r="Q52" s="52"/>
    </row>
    <row r="53" spans="8:17" x14ac:dyDescent="0.3">
      <c r="H53" s="55"/>
      <c r="I53" s="52"/>
      <c r="J53" s="55"/>
      <c r="K53" s="52"/>
      <c r="L53" s="55"/>
      <c r="M53" s="52"/>
      <c r="N53" s="55"/>
      <c r="O53" s="52"/>
      <c r="Q53" s="52"/>
    </row>
    <row r="54" spans="8:17" x14ac:dyDescent="0.3">
      <c r="H54" s="55"/>
      <c r="I54" s="52"/>
      <c r="J54" s="55"/>
      <c r="K54" s="52"/>
      <c r="L54" s="55"/>
      <c r="M54" s="52"/>
      <c r="N54" s="55"/>
      <c r="O54" s="52"/>
      <c r="Q54" s="52"/>
    </row>
    <row r="55" spans="8:17" x14ac:dyDescent="0.3">
      <c r="H55" s="55"/>
      <c r="I55" s="52"/>
      <c r="J55" s="55"/>
      <c r="K55" s="52"/>
      <c r="L55" s="55"/>
      <c r="M55" s="52"/>
      <c r="N55" s="55"/>
      <c r="O55" s="52"/>
      <c r="Q55" s="52"/>
    </row>
    <row r="56" spans="8:17" x14ac:dyDescent="0.3">
      <c r="H56" s="55"/>
      <c r="I56" s="52"/>
      <c r="J56" s="55"/>
      <c r="K56" s="52"/>
      <c r="L56" s="55"/>
      <c r="M56" s="52"/>
      <c r="N56" s="55"/>
      <c r="O56" s="52"/>
      <c r="Q56" s="52"/>
    </row>
    <row r="58" spans="8:17" x14ac:dyDescent="0.3"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8:17" x14ac:dyDescent="0.3"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8:17" x14ac:dyDescent="0.3">
      <c r="H60" s="53"/>
      <c r="I60" s="53"/>
      <c r="J60" s="53"/>
      <c r="K60" s="53"/>
      <c r="L60" s="53"/>
      <c r="M60" s="53"/>
      <c r="N60" s="53"/>
      <c r="O60" s="53"/>
      <c r="P60" s="54"/>
      <c r="Q60" s="53"/>
    </row>
    <row r="61" spans="8:17" x14ac:dyDescent="0.3">
      <c r="H61" s="55"/>
      <c r="I61" s="52"/>
      <c r="J61" s="55"/>
      <c r="K61" s="52"/>
      <c r="L61" s="55"/>
      <c r="M61" s="52"/>
      <c r="N61" s="55"/>
      <c r="O61" s="52"/>
      <c r="Q61" s="52"/>
    </row>
    <row r="62" spans="8:17" x14ac:dyDescent="0.3">
      <c r="H62" s="55"/>
      <c r="I62" s="52"/>
      <c r="J62" s="55"/>
      <c r="K62" s="52"/>
      <c r="L62" s="55"/>
      <c r="M62" s="52"/>
      <c r="N62" s="55"/>
      <c r="O62" s="52"/>
      <c r="Q62" s="52"/>
    </row>
    <row r="63" spans="8:17" x14ac:dyDescent="0.3">
      <c r="H63" s="55"/>
      <c r="I63" s="52"/>
      <c r="J63" s="55"/>
      <c r="K63" s="52"/>
      <c r="L63" s="55"/>
      <c r="M63" s="52"/>
      <c r="N63" s="55"/>
      <c r="O63" s="52"/>
      <c r="Q63" s="52"/>
    </row>
    <row r="64" spans="8:17" x14ac:dyDescent="0.3">
      <c r="H64" s="55"/>
      <c r="I64" s="52"/>
      <c r="J64" s="55"/>
      <c r="K64" s="52"/>
      <c r="L64" s="55"/>
      <c r="M64" s="52"/>
      <c r="N64" s="55"/>
      <c r="O64" s="52"/>
      <c r="Q64" s="52"/>
    </row>
    <row r="65" spans="8:17" x14ac:dyDescent="0.3">
      <c r="H65" s="55"/>
      <c r="I65" s="52"/>
      <c r="J65" s="55"/>
      <c r="K65" s="52"/>
      <c r="L65" s="55"/>
      <c r="M65" s="52"/>
      <c r="N65" s="55"/>
      <c r="O65" s="52"/>
      <c r="Q65" s="52"/>
    </row>
    <row r="71" spans="8:17" x14ac:dyDescent="0.3"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8:17" x14ac:dyDescent="0.3"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8:17" x14ac:dyDescent="0.3">
      <c r="H73" s="53"/>
      <c r="I73" s="53"/>
      <c r="J73" s="53"/>
      <c r="K73" s="53"/>
      <c r="L73" s="53"/>
      <c r="M73" s="53"/>
      <c r="N73" s="53"/>
      <c r="O73" s="53"/>
      <c r="P73" s="54"/>
      <c r="Q73" s="53"/>
    </row>
    <row r="74" spans="8:17" x14ac:dyDescent="0.3">
      <c r="I74" s="52"/>
      <c r="K74" s="52"/>
      <c r="M74" s="52"/>
      <c r="O74" s="52"/>
      <c r="Q74" s="52"/>
    </row>
    <row r="75" spans="8:17" x14ac:dyDescent="0.3">
      <c r="I75" s="52"/>
      <c r="K75" s="52"/>
      <c r="M75" s="52"/>
      <c r="O75" s="52"/>
      <c r="Q75" s="52"/>
    </row>
    <row r="76" spans="8:17" x14ac:dyDescent="0.3">
      <c r="I76" s="52"/>
      <c r="K76" s="52"/>
      <c r="M76" s="52"/>
      <c r="O76" s="52"/>
      <c r="Q76" s="52"/>
    </row>
    <row r="77" spans="8:17" x14ac:dyDescent="0.3">
      <c r="I77" s="52"/>
      <c r="K77" s="52"/>
      <c r="M77" s="52"/>
      <c r="O77" s="52"/>
      <c r="Q77" s="52"/>
    </row>
    <row r="78" spans="8:17" x14ac:dyDescent="0.3">
      <c r="I78" s="52"/>
      <c r="K78" s="52"/>
      <c r="M78" s="52"/>
      <c r="O78" s="52"/>
      <c r="Q78" s="52"/>
    </row>
    <row r="80" spans="8:17" x14ac:dyDescent="0.3"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8:17" x14ac:dyDescent="0.3"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8:17" x14ac:dyDescent="0.3">
      <c r="H82" s="53"/>
      <c r="I82" s="53"/>
      <c r="J82" s="53"/>
      <c r="K82" s="53"/>
      <c r="L82" s="53"/>
      <c r="M82" s="53"/>
      <c r="N82" s="53"/>
      <c r="O82" s="53"/>
      <c r="P82" s="54"/>
      <c r="Q82" s="53"/>
    </row>
    <row r="83" spans="8:17" x14ac:dyDescent="0.3">
      <c r="H83" s="55"/>
      <c r="I83" s="52"/>
      <c r="J83" s="55"/>
      <c r="K83" s="52"/>
      <c r="L83" s="55"/>
      <c r="M83" s="52"/>
      <c r="N83" s="55"/>
      <c r="O83" s="52"/>
      <c r="Q83" s="52"/>
    </row>
    <row r="84" spans="8:17" x14ac:dyDescent="0.3">
      <c r="I84" s="52"/>
      <c r="K84" s="52"/>
      <c r="M84" s="52"/>
      <c r="O84" s="52"/>
      <c r="Q84" s="52"/>
    </row>
    <row r="85" spans="8:17" x14ac:dyDescent="0.3">
      <c r="I85" s="52"/>
      <c r="K85" s="52"/>
      <c r="M85" s="52"/>
      <c r="O85" s="52"/>
      <c r="Q85" s="52"/>
    </row>
    <row r="86" spans="8:17" x14ac:dyDescent="0.3">
      <c r="I86" s="52"/>
      <c r="K86" s="52"/>
      <c r="M86" s="52"/>
      <c r="O86" s="52"/>
      <c r="Q86" s="52"/>
    </row>
    <row r="87" spans="8:17" x14ac:dyDescent="0.3">
      <c r="I87" s="52"/>
      <c r="K87" s="52"/>
      <c r="M87" s="52"/>
      <c r="O87" s="52"/>
      <c r="Q87" s="52"/>
    </row>
    <row r="89" spans="8:17" x14ac:dyDescent="0.3"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8:17" x14ac:dyDescent="0.3"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8:17" x14ac:dyDescent="0.3">
      <c r="H91" s="53"/>
      <c r="I91" s="53"/>
      <c r="J91" s="53"/>
      <c r="K91" s="53"/>
      <c r="L91" s="53"/>
      <c r="M91" s="53"/>
      <c r="N91" s="53"/>
      <c r="O91" s="53"/>
      <c r="P91" s="54"/>
      <c r="Q91" s="53"/>
    </row>
    <row r="92" spans="8:17" x14ac:dyDescent="0.3">
      <c r="H92" s="55"/>
      <c r="I92" s="52"/>
      <c r="J92" s="55"/>
      <c r="K92" s="52"/>
      <c r="L92" s="55"/>
      <c r="M92" s="52"/>
      <c r="N92" s="55"/>
      <c r="O92" s="52"/>
      <c r="Q92" s="52"/>
    </row>
    <row r="93" spans="8:17" x14ac:dyDescent="0.3">
      <c r="I93" s="52"/>
      <c r="K93" s="52"/>
      <c r="M93" s="52"/>
      <c r="O93" s="52"/>
      <c r="Q93" s="52"/>
    </row>
    <row r="94" spans="8:17" x14ac:dyDescent="0.3">
      <c r="I94" s="52"/>
      <c r="K94" s="52"/>
      <c r="M94" s="52"/>
      <c r="O94" s="52"/>
      <c r="Q94" s="52"/>
    </row>
    <row r="95" spans="8:17" x14ac:dyDescent="0.3">
      <c r="I95" s="52"/>
      <c r="K95" s="52"/>
      <c r="M95" s="52"/>
      <c r="O95" s="52"/>
      <c r="Q95" s="52"/>
    </row>
    <row r="96" spans="8:17" x14ac:dyDescent="0.3">
      <c r="I96" s="52"/>
      <c r="K96" s="52"/>
      <c r="M96" s="52"/>
      <c r="O96" s="52"/>
      <c r="Q96" s="52"/>
    </row>
    <row r="102" spans="8:17" x14ac:dyDescent="0.3">
      <c r="H102" s="68"/>
      <c r="I102" s="68"/>
      <c r="J102" s="67"/>
      <c r="K102" s="67"/>
      <c r="L102" s="67"/>
      <c r="M102" s="67"/>
      <c r="N102" s="67"/>
      <c r="O102" s="67"/>
      <c r="P102" s="67"/>
      <c r="Q102" s="67"/>
    </row>
    <row r="103" spans="8:17" x14ac:dyDescent="0.3">
      <c r="H103" s="68"/>
      <c r="I103" s="68"/>
      <c r="J103" s="67"/>
      <c r="K103" s="67"/>
      <c r="L103" s="67"/>
      <c r="M103" s="67"/>
      <c r="N103" s="67"/>
      <c r="O103" s="67"/>
      <c r="P103" s="67"/>
      <c r="Q103" s="67"/>
    </row>
    <row r="104" spans="8:17" x14ac:dyDescent="0.3">
      <c r="H104" s="56"/>
      <c r="I104" s="56"/>
      <c r="J104" s="53"/>
      <c r="K104" s="53"/>
      <c r="L104" s="53"/>
      <c r="M104" s="53"/>
      <c r="N104" s="53"/>
      <c r="O104" s="53"/>
      <c r="P104" s="53"/>
      <c r="Q104" s="53"/>
    </row>
    <row r="105" spans="8:17" x14ac:dyDescent="0.3">
      <c r="K105" s="52"/>
      <c r="M105" s="52"/>
      <c r="O105" s="52"/>
      <c r="Q105" s="52"/>
    </row>
    <row r="106" spans="8:17" x14ac:dyDescent="0.3">
      <c r="K106" s="52"/>
      <c r="M106" s="52"/>
      <c r="O106" s="52"/>
      <c r="Q106" s="52"/>
    </row>
    <row r="107" spans="8:17" x14ac:dyDescent="0.3">
      <c r="K107" s="52"/>
      <c r="M107" s="52"/>
      <c r="O107" s="52"/>
      <c r="Q107" s="52"/>
    </row>
    <row r="108" spans="8:17" x14ac:dyDescent="0.3">
      <c r="K108" s="52"/>
      <c r="M108" s="52"/>
      <c r="O108" s="52"/>
      <c r="Q108" s="52"/>
    </row>
    <row r="109" spans="8:17" x14ac:dyDescent="0.3">
      <c r="K109" s="52"/>
      <c r="M109" s="52"/>
      <c r="O109" s="52"/>
      <c r="Q109" s="52"/>
    </row>
    <row r="111" spans="8:17" x14ac:dyDescent="0.3">
      <c r="H111" s="68"/>
      <c r="I111" s="68"/>
      <c r="J111" s="67"/>
      <c r="K111" s="67"/>
      <c r="L111" s="67"/>
      <c r="M111" s="67"/>
      <c r="N111" s="67"/>
      <c r="O111" s="67"/>
      <c r="P111" s="67"/>
      <c r="Q111" s="67"/>
    </row>
    <row r="112" spans="8:17" x14ac:dyDescent="0.3">
      <c r="H112" s="68"/>
      <c r="I112" s="68"/>
      <c r="J112" s="67"/>
      <c r="K112" s="67"/>
      <c r="L112" s="67"/>
      <c r="M112" s="67"/>
      <c r="N112" s="67"/>
      <c r="O112" s="67"/>
      <c r="P112" s="67"/>
      <c r="Q112" s="67"/>
    </row>
    <row r="113" spans="8:17" x14ac:dyDescent="0.3">
      <c r="H113" s="56"/>
      <c r="I113" s="56"/>
      <c r="J113" s="53"/>
      <c r="K113" s="53"/>
      <c r="L113" s="53"/>
      <c r="M113" s="53"/>
      <c r="N113" s="53"/>
      <c r="O113" s="53"/>
      <c r="P113" s="53"/>
      <c r="Q113" s="53"/>
    </row>
    <row r="114" spans="8:17" x14ac:dyDescent="0.3">
      <c r="K114" s="52"/>
      <c r="M114" s="52"/>
      <c r="O114" s="52"/>
      <c r="Q114" s="52"/>
    </row>
    <row r="115" spans="8:17" x14ac:dyDescent="0.3">
      <c r="K115" s="52"/>
      <c r="M115" s="52"/>
      <c r="O115" s="52"/>
      <c r="Q115" s="52"/>
    </row>
    <row r="116" spans="8:17" x14ac:dyDescent="0.3">
      <c r="K116" s="52"/>
      <c r="M116" s="52"/>
      <c r="O116" s="52"/>
      <c r="Q116" s="52"/>
    </row>
    <row r="117" spans="8:17" x14ac:dyDescent="0.3">
      <c r="K117" s="52"/>
      <c r="M117" s="52"/>
      <c r="O117" s="52"/>
      <c r="Q117" s="52"/>
    </row>
    <row r="118" spans="8:17" x14ac:dyDescent="0.3">
      <c r="K118" s="52"/>
      <c r="M118" s="52"/>
      <c r="O118" s="52"/>
      <c r="Q118" s="52"/>
    </row>
    <row r="120" spans="8:17" x14ac:dyDescent="0.3">
      <c r="H120" s="68"/>
      <c r="I120" s="68"/>
      <c r="J120" s="67"/>
      <c r="K120" s="67"/>
      <c r="L120" s="67"/>
      <c r="M120" s="67"/>
      <c r="N120" s="67"/>
      <c r="O120" s="67"/>
      <c r="P120" s="67"/>
      <c r="Q120" s="67"/>
    </row>
    <row r="121" spans="8:17" x14ac:dyDescent="0.3">
      <c r="H121" s="68"/>
      <c r="I121" s="68"/>
      <c r="J121" s="67"/>
      <c r="K121" s="67"/>
      <c r="L121" s="67"/>
      <c r="M121" s="67"/>
      <c r="N121" s="67"/>
      <c r="O121" s="67"/>
      <c r="P121" s="67"/>
      <c r="Q121" s="67"/>
    </row>
    <row r="122" spans="8:17" x14ac:dyDescent="0.3">
      <c r="H122" s="56"/>
      <c r="I122" s="56"/>
      <c r="J122" s="53"/>
      <c r="K122" s="53"/>
      <c r="L122" s="53"/>
      <c r="M122" s="53"/>
      <c r="N122" s="53"/>
      <c r="O122" s="53"/>
      <c r="P122" s="53"/>
      <c r="Q122" s="53"/>
    </row>
    <row r="123" spans="8:17" x14ac:dyDescent="0.3">
      <c r="K123" s="52"/>
      <c r="M123" s="52"/>
      <c r="O123" s="52"/>
      <c r="Q123" s="52"/>
    </row>
    <row r="124" spans="8:17" x14ac:dyDescent="0.3">
      <c r="K124" s="52"/>
      <c r="M124" s="52"/>
      <c r="O124" s="52"/>
      <c r="Q124" s="52"/>
    </row>
    <row r="125" spans="8:17" x14ac:dyDescent="0.3">
      <c r="K125" s="52"/>
      <c r="M125" s="52"/>
      <c r="O125" s="52"/>
      <c r="Q125" s="52"/>
    </row>
    <row r="126" spans="8:17" x14ac:dyDescent="0.3">
      <c r="K126" s="52"/>
      <c r="M126" s="52"/>
      <c r="O126" s="52"/>
      <c r="Q126" s="52"/>
    </row>
    <row r="127" spans="8:17" x14ac:dyDescent="0.3">
      <c r="K127" s="52"/>
      <c r="M127" s="52"/>
      <c r="O127" s="52"/>
      <c r="Q127" s="52"/>
    </row>
    <row r="128" spans="8:17" x14ac:dyDescent="0.3">
      <c r="K128" s="52"/>
      <c r="M128" s="52"/>
      <c r="O128" s="52"/>
      <c r="Q128" s="52"/>
    </row>
    <row r="129" spans="8:17" x14ac:dyDescent="0.3">
      <c r="K129" s="52"/>
      <c r="M129" s="52"/>
      <c r="O129" s="52"/>
      <c r="Q129" s="52"/>
    </row>
    <row r="130" spans="8:17" x14ac:dyDescent="0.3">
      <c r="K130" s="52"/>
      <c r="M130" s="52"/>
      <c r="O130" s="52"/>
      <c r="Q130" s="52"/>
    </row>
    <row r="133" spans="8:17" x14ac:dyDescent="0.3">
      <c r="H133" s="68"/>
      <c r="I133" s="68"/>
      <c r="J133" s="67"/>
      <c r="K133" s="67"/>
      <c r="L133" s="67"/>
      <c r="M133" s="67"/>
      <c r="N133" s="67"/>
      <c r="O133" s="67"/>
      <c r="P133" s="67"/>
      <c r="Q133" s="67"/>
    </row>
    <row r="134" spans="8:17" x14ac:dyDescent="0.3">
      <c r="H134" s="68"/>
      <c r="I134" s="68"/>
      <c r="J134" s="67"/>
      <c r="K134" s="67"/>
      <c r="L134" s="67"/>
      <c r="M134" s="67"/>
      <c r="N134" s="67"/>
      <c r="O134" s="67"/>
      <c r="P134" s="67"/>
      <c r="Q134" s="67"/>
    </row>
    <row r="135" spans="8:17" x14ac:dyDescent="0.3">
      <c r="H135" s="56"/>
      <c r="I135" s="56"/>
      <c r="J135" s="53"/>
      <c r="K135" s="53"/>
      <c r="L135" s="53"/>
      <c r="M135" s="53"/>
      <c r="N135" s="53"/>
      <c r="O135" s="53"/>
      <c r="P135" s="53"/>
      <c r="Q135" s="53"/>
    </row>
    <row r="136" spans="8:17" x14ac:dyDescent="0.3">
      <c r="K136" s="52"/>
      <c r="M136" s="52"/>
      <c r="O136" s="52"/>
      <c r="Q136" s="52"/>
    </row>
    <row r="137" spans="8:17" x14ac:dyDescent="0.3">
      <c r="K137" s="52"/>
      <c r="M137" s="52"/>
      <c r="O137" s="52"/>
      <c r="Q137" s="52"/>
    </row>
    <row r="138" spans="8:17" x14ac:dyDescent="0.3">
      <c r="K138" s="52"/>
      <c r="M138" s="52"/>
      <c r="O138" s="52"/>
      <c r="Q138" s="52"/>
    </row>
    <row r="139" spans="8:17" x14ac:dyDescent="0.3">
      <c r="K139" s="52"/>
      <c r="M139" s="52"/>
      <c r="O139" s="52"/>
      <c r="Q139" s="52"/>
    </row>
    <row r="140" spans="8:17" x14ac:dyDescent="0.3">
      <c r="K140" s="52"/>
      <c r="M140" s="52"/>
      <c r="O140" s="52"/>
      <c r="Q140" s="52"/>
    </row>
    <row r="142" spans="8:17" x14ac:dyDescent="0.3">
      <c r="H142" s="68"/>
      <c r="I142" s="68"/>
      <c r="J142" s="67"/>
      <c r="K142" s="67"/>
      <c r="L142" s="67"/>
      <c r="M142" s="67"/>
      <c r="N142" s="67"/>
      <c r="O142" s="67"/>
      <c r="P142" s="67"/>
      <c r="Q142" s="67"/>
    </row>
    <row r="143" spans="8:17" x14ac:dyDescent="0.3">
      <c r="H143" s="68"/>
      <c r="I143" s="68"/>
      <c r="J143" s="67"/>
      <c r="K143" s="67"/>
      <c r="L143" s="67"/>
      <c r="M143" s="67"/>
      <c r="N143" s="67"/>
      <c r="O143" s="67"/>
      <c r="P143" s="67"/>
      <c r="Q143" s="67"/>
    </row>
    <row r="144" spans="8:17" x14ac:dyDescent="0.3">
      <c r="H144" s="56"/>
      <c r="I144" s="56"/>
      <c r="J144" s="53"/>
      <c r="K144" s="53"/>
      <c r="L144" s="53"/>
      <c r="M144" s="53"/>
      <c r="N144" s="53"/>
      <c r="O144" s="53"/>
      <c r="P144" s="53"/>
      <c r="Q144" s="53"/>
    </row>
    <row r="145" spans="8:17" x14ac:dyDescent="0.3">
      <c r="K145" s="52"/>
      <c r="M145" s="52"/>
      <c r="O145" s="52"/>
      <c r="Q145" s="52"/>
    </row>
    <row r="146" spans="8:17" x14ac:dyDescent="0.3">
      <c r="K146" s="52"/>
      <c r="M146" s="52"/>
      <c r="O146" s="52"/>
      <c r="Q146" s="52"/>
    </row>
    <row r="147" spans="8:17" x14ac:dyDescent="0.3">
      <c r="K147" s="52"/>
      <c r="M147" s="52"/>
      <c r="O147" s="52"/>
      <c r="Q147" s="52"/>
    </row>
    <row r="148" spans="8:17" x14ac:dyDescent="0.3">
      <c r="K148" s="52"/>
      <c r="M148" s="52"/>
      <c r="O148" s="52"/>
      <c r="Q148" s="52"/>
    </row>
    <row r="149" spans="8:17" x14ac:dyDescent="0.3">
      <c r="K149" s="52"/>
      <c r="M149" s="52"/>
      <c r="O149" s="52"/>
      <c r="Q149" s="52"/>
    </row>
    <row r="151" spans="8:17" x14ac:dyDescent="0.3">
      <c r="H151" s="68"/>
      <c r="I151" s="68"/>
      <c r="J151" s="67"/>
      <c r="K151" s="67"/>
      <c r="L151" s="67"/>
      <c r="M151" s="67"/>
      <c r="N151" s="67"/>
      <c r="O151" s="67"/>
      <c r="P151" s="67"/>
      <c r="Q151" s="67"/>
    </row>
    <row r="152" spans="8:17" x14ac:dyDescent="0.3">
      <c r="H152" s="68"/>
      <c r="I152" s="68"/>
      <c r="J152" s="67"/>
      <c r="K152" s="67"/>
      <c r="L152" s="67"/>
      <c r="M152" s="67"/>
      <c r="N152" s="67"/>
      <c r="O152" s="67"/>
      <c r="P152" s="67"/>
      <c r="Q152" s="67"/>
    </row>
    <row r="153" spans="8:17" x14ac:dyDescent="0.3">
      <c r="H153" s="56"/>
      <c r="I153" s="56"/>
      <c r="J153" s="53"/>
      <c r="K153" s="53"/>
      <c r="L153" s="53"/>
      <c r="M153" s="53"/>
      <c r="N153" s="53"/>
      <c r="O153" s="53"/>
      <c r="P153" s="53"/>
      <c r="Q153" s="53"/>
    </row>
    <row r="154" spans="8:17" x14ac:dyDescent="0.3">
      <c r="K154" s="52"/>
      <c r="M154" s="52"/>
      <c r="O154" s="52"/>
      <c r="Q154" s="52"/>
    </row>
    <row r="155" spans="8:17" x14ac:dyDescent="0.3">
      <c r="K155" s="52"/>
      <c r="M155" s="52"/>
      <c r="O155" s="52"/>
      <c r="Q155" s="52"/>
    </row>
    <row r="156" spans="8:17" x14ac:dyDescent="0.3">
      <c r="K156" s="52"/>
      <c r="M156" s="52"/>
      <c r="O156" s="52"/>
      <c r="Q156" s="52"/>
    </row>
    <row r="157" spans="8:17" x14ac:dyDescent="0.3">
      <c r="K157" s="52"/>
      <c r="M157" s="52"/>
      <c r="O157" s="52"/>
      <c r="Q157" s="52"/>
    </row>
    <row r="158" spans="8:17" x14ac:dyDescent="0.3">
      <c r="K158" s="52"/>
      <c r="M158" s="52"/>
      <c r="O158" s="52"/>
      <c r="Q158" s="52"/>
    </row>
    <row r="159" spans="8:17" x14ac:dyDescent="0.3">
      <c r="K159" s="52"/>
      <c r="M159" s="52"/>
      <c r="O159" s="52"/>
      <c r="Q159" s="52"/>
    </row>
    <row r="160" spans="8:17" x14ac:dyDescent="0.3">
      <c r="K160" s="52"/>
      <c r="M160" s="52"/>
      <c r="O160" s="52"/>
      <c r="Q160" s="52"/>
    </row>
    <row r="161" spans="8:17" x14ac:dyDescent="0.3">
      <c r="K161" s="52"/>
      <c r="M161" s="52"/>
      <c r="O161" s="52"/>
      <c r="Q161" s="52"/>
    </row>
    <row r="164" spans="8:17" x14ac:dyDescent="0.3">
      <c r="H164" s="68"/>
      <c r="I164" s="68"/>
      <c r="J164" s="67"/>
      <c r="K164" s="67"/>
      <c r="L164" s="67"/>
      <c r="M164" s="67"/>
      <c r="N164" s="67"/>
      <c r="O164" s="67"/>
      <c r="P164" s="67"/>
      <c r="Q164" s="67"/>
    </row>
    <row r="165" spans="8:17" x14ac:dyDescent="0.3">
      <c r="H165" s="68"/>
      <c r="I165" s="68"/>
      <c r="J165" s="67"/>
      <c r="K165" s="67"/>
      <c r="L165" s="67"/>
      <c r="M165" s="67"/>
      <c r="N165" s="67"/>
      <c r="O165" s="67"/>
      <c r="P165" s="67"/>
      <c r="Q165" s="67"/>
    </row>
    <row r="166" spans="8:17" x14ac:dyDescent="0.3">
      <c r="H166" s="56"/>
      <c r="I166" s="56"/>
      <c r="J166" s="53"/>
      <c r="K166" s="53"/>
      <c r="L166" s="53"/>
      <c r="M166" s="53"/>
      <c r="N166" s="53"/>
      <c r="O166" s="53"/>
      <c r="P166" s="53"/>
      <c r="Q166" s="53"/>
    </row>
    <row r="167" spans="8:17" x14ac:dyDescent="0.3">
      <c r="K167" s="52"/>
      <c r="M167" s="52"/>
      <c r="O167" s="52"/>
      <c r="Q167" s="52"/>
    </row>
    <row r="168" spans="8:17" x14ac:dyDescent="0.3">
      <c r="K168" s="52"/>
      <c r="M168" s="52"/>
      <c r="O168" s="52"/>
      <c r="Q168" s="52"/>
    </row>
    <row r="169" spans="8:17" x14ac:dyDescent="0.3">
      <c r="K169" s="52"/>
      <c r="M169" s="52"/>
      <c r="O169" s="52"/>
      <c r="Q169" s="52"/>
    </row>
    <row r="170" spans="8:17" x14ac:dyDescent="0.3">
      <c r="K170" s="52"/>
      <c r="M170" s="52"/>
      <c r="O170" s="52"/>
      <c r="Q170" s="52"/>
    </row>
    <row r="171" spans="8:17" x14ac:dyDescent="0.3">
      <c r="K171" s="52"/>
      <c r="M171" s="52"/>
      <c r="O171" s="52"/>
      <c r="Q171" s="52"/>
    </row>
    <row r="173" spans="8:17" x14ac:dyDescent="0.3">
      <c r="H173" s="68"/>
      <c r="I173" s="68"/>
      <c r="J173" s="67"/>
      <c r="K173" s="67"/>
      <c r="L173" s="67"/>
      <c r="M173" s="67"/>
      <c r="N173" s="67"/>
      <c r="O173" s="67"/>
      <c r="P173" s="67"/>
      <c r="Q173" s="67"/>
    </row>
    <row r="174" spans="8:17" x14ac:dyDescent="0.3">
      <c r="H174" s="68"/>
      <c r="I174" s="68"/>
      <c r="J174" s="67"/>
      <c r="K174" s="67"/>
      <c r="L174" s="67"/>
      <c r="M174" s="67"/>
      <c r="N174" s="67"/>
      <c r="O174" s="67"/>
      <c r="P174" s="67"/>
      <c r="Q174" s="67"/>
    </row>
    <row r="175" spans="8:17" x14ac:dyDescent="0.3">
      <c r="H175" s="56"/>
      <c r="I175" s="56"/>
      <c r="J175" s="53"/>
      <c r="K175" s="53"/>
      <c r="L175" s="53"/>
      <c r="M175" s="53"/>
      <c r="N175" s="53"/>
      <c r="O175" s="53"/>
      <c r="P175" s="53"/>
      <c r="Q175" s="53"/>
    </row>
    <row r="176" spans="8:17" x14ac:dyDescent="0.3">
      <c r="K176" s="52"/>
      <c r="M176" s="52"/>
      <c r="O176" s="52"/>
      <c r="Q176" s="52"/>
    </row>
    <row r="177" spans="8:17" x14ac:dyDescent="0.3">
      <c r="K177" s="52"/>
      <c r="M177" s="52"/>
      <c r="O177" s="52"/>
      <c r="Q177" s="52"/>
    </row>
    <row r="178" spans="8:17" x14ac:dyDescent="0.3">
      <c r="K178" s="52"/>
      <c r="M178" s="52"/>
      <c r="O178" s="52"/>
      <c r="Q178" s="52"/>
    </row>
    <row r="179" spans="8:17" x14ac:dyDescent="0.3">
      <c r="K179" s="52"/>
      <c r="M179" s="52"/>
      <c r="O179" s="52"/>
      <c r="Q179" s="52"/>
    </row>
    <row r="180" spans="8:17" x14ac:dyDescent="0.3">
      <c r="K180" s="52"/>
      <c r="M180" s="52"/>
      <c r="O180" s="52"/>
      <c r="Q180" s="52"/>
    </row>
    <row r="182" spans="8:17" x14ac:dyDescent="0.3">
      <c r="H182" s="68"/>
      <c r="I182" s="68"/>
      <c r="J182" s="67"/>
      <c r="K182" s="67"/>
      <c r="L182" s="67"/>
      <c r="M182" s="67"/>
      <c r="N182" s="67"/>
      <c r="O182" s="67"/>
      <c r="P182" s="67"/>
      <c r="Q182" s="67"/>
    </row>
    <row r="183" spans="8:17" x14ac:dyDescent="0.3">
      <c r="H183" s="68"/>
      <c r="I183" s="68"/>
      <c r="J183" s="67"/>
      <c r="K183" s="67"/>
      <c r="L183" s="67"/>
      <c r="M183" s="67"/>
      <c r="N183" s="67"/>
      <c r="O183" s="67"/>
      <c r="P183" s="67"/>
      <c r="Q183" s="67"/>
    </row>
    <row r="184" spans="8:17" x14ac:dyDescent="0.3">
      <c r="H184" s="56"/>
      <c r="I184" s="56"/>
      <c r="J184" s="53"/>
      <c r="K184" s="53"/>
      <c r="L184" s="53"/>
      <c r="M184" s="53"/>
      <c r="N184" s="53"/>
      <c r="O184" s="53"/>
      <c r="P184" s="53"/>
      <c r="Q184" s="53"/>
    </row>
    <row r="185" spans="8:17" x14ac:dyDescent="0.3">
      <c r="K185" s="52"/>
      <c r="M185" s="52"/>
      <c r="O185" s="52"/>
      <c r="Q185" s="52"/>
    </row>
    <row r="186" spans="8:17" x14ac:dyDescent="0.3">
      <c r="K186" s="52"/>
      <c r="M186" s="52"/>
      <c r="O186" s="52"/>
      <c r="Q186" s="52"/>
    </row>
    <row r="187" spans="8:17" x14ac:dyDescent="0.3">
      <c r="K187" s="52"/>
      <c r="M187" s="52"/>
      <c r="O187" s="52"/>
      <c r="Q187" s="52"/>
    </row>
    <row r="188" spans="8:17" x14ac:dyDescent="0.3">
      <c r="K188" s="52"/>
      <c r="M188" s="52"/>
      <c r="O188" s="52"/>
      <c r="Q188" s="52"/>
    </row>
    <row r="189" spans="8:17" x14ac:dyDescent="0.3">
      <c r="K189" s="52"/>
      <c r="M189" s="52"/>
      <c r="O189" s="52"/>
      <c r="Q189" s="52"/>
    </row>
    <row r="190" spans="8:17" x14ac:dyDescent="0.3">
      <c r="K190" s="52"/>
      <c r="M190" s="52"/>
      <c r="O190" s="52"/>
      <c r="Q190" s="52"/>
    </row>
    <row r="191" spans="8:17" x14ac:dyDescent="0.3">
      <c r="K191" s="52"/>
      <c r="M191" s="52"/>
      <c r="O191" s="52"/>
      <c r="Q191" s="52"/>
    </row>
    <row r="192" spans="8:17" x14ac:dyDescent="0.3">
      <c r="K192" s="52"/>
      <c r="M192" s="52"/>
      <c r="O192" s="52"/>
      <c r="Q192" s="52"/>
    </row>
    <row r="193" spans="8:17" x14ac:dyDescent="0.3">
      <c r="K193" s="52"/>
      <c r="M193" s="52"/>
      <c r="O193" s="52"/>
      <c r="Q193" s="52"/>
    </row>
    <row r="195" spans="8:17" x14ac:dyDescent="0.3">
      <c r="H195" s="68"/>
      <c r="I195" s="68"/>
      <c r="J195" s="67"/>
      <c r="K195" s="67"/>
      <c r="L195" s="67"/>
      <c r="M195" s="67"/>
      <c r="N195" s="67"/>
      <c r="O195" s="67"/>
      <c r="P195" s="67"/>
      <c r="Q195" s="67"/>
    </row>
    <row r="196" spans="8:17" x14ac:dyDescent="0.3">
      <c r="H196" s="68"/>
      <c r="I196" s="68"/>
      <c r="J196" s="67"/>
      <c r="K196" s="67"/>
      <c r="L196" s="67"/>
      <c r="M196" s="67"/>
      <c r="N196" s="67"/>
      <c r="O196" s="67"/>
      <c r="P196" s="67"/>
      <c r="Q196" s="67"/>
    </row>
    <row r="197" spans="8:17" x14ac:dyDescent="0.3">
      <c r="H197" s="56"/>
      <c r="I197" s="56"/>
      <c r="J197" s="53"/>
      <c r="K197" s="53"/>
      <c r="L197" s="53"/>
      <c r="M197" s="53"/>
      <c r="N197" s="53"/>
      <c r="O197" s="53"/>
      <c r="P197" s="53"/>
      <c r="Q197" s="53"/>
    </row>
    <row r="198" spans="8:17" x14ac:dyDescent="0.3">
      <c r="K198" s="52"/>
      <c r="M198" s="52"/>
      <c r="O198" s="52"/>
      <c r="Q198" s="52"/>
    </row>
    <row r="199" spans="8:17" x14ac:dyDescent="0.3">
      <c r="K199" s="52"/>
      <c r="M199" s="52"/>
      <c r="O199" s="52"/>
      <c r="Q199" s="52"/>
    </row>
    <row r="200" spans="8:17" x14ac:dyDescent="0.3">
      <c r="K200" s="52"/>
      <c r="M200" s="52"/>
      <c r="O200" s="52"/>
      <c r="Q200" s="52"/>
    </row>
    <row r="201" spans="8:17" x14ac:dyDescent="0.3">
      <c r="K201" s="52"/>
      <c r="M201" s="52"/>
      <c r="O201" s="52"/>
      <c r="Q201" s="52"/>
    </row>
    <row r="202" spans="8:17" x14ac:dyDescent="0.3">
      <c r="K202" s="52"/>
      <c r="M202" s="52"/>
      <c r="O202" s="52"/>
      <c r="Q202" s="52"/>
    </row>
    <row r="204" spans="8:17" x14ac:dyDescent="0.3">
      <c r="H204" s="68"/>
      <c r="I204" s="68"/>
      <c r="J204" s="67"/>
      <c r="K204" s="67"/>
      <c r="L204" s="67"/>
      <c r="M204" s="67"/>
      <c r="N204" s="67"/>
      <c r="O204" s="67"/>
      <c r="P204" s="67"/>
      <c r="Q204" s="67"/>
    </row>
    <row r="205" spans="8:17" x14ac:dyDescent="0.3">
      <c r="H205" s="68"/>
      <c r="I205" s="68"/>
      <c r="J205" s="67"/>
      <c r="K205" s="67"/>
      <c r="L205" s="67"/>
      <c r="M205" s="67"/>
      <c r="N205" s="67"/>
      <c r="O205" s="67"/>
      <c r="P205" s="67"/>
      <c r="Q205" s="67"/>
    </row>
    <row r="206" spans="8:17" x14ac:dyDescent="0.3">
      <c r="H206" s="56"/>
      <c r="I206" s="56"/>
      <c r="J206" s="53"/>
      <c r="K206" s="53"/>
      <c r="L206" s="53"/>
      <c r="M206" s="53"/>
      <c r="N206" s="53"/>
      <c r="O206" s="53"/>
      <c r="P206" s="53"/>
      <c r="Q206" s="53"/>
    </row>
    <row r="207" spans="8:17" x14ac:dyDescent="0.3">
      <c r="K207" s="52"/>
      <c r="M207" s="52"/>
      <c r="O207" s="52"/>
      <c r="Q207" s="52"/>
    </row>
    <row r="208" spans="8:17" x14ac:dyDescent="0.3">
      <c r="K208" s="52"/>
      <c r="M208" s="52"/>
      <c r="O208" s="52"/>
      <c r="Q208" s="52"/>
    </row>
    <row r="209" spans="8:17" x14ac:dyDescent="0.3">
      <c r="K209" s="52"/>
      <c r="M209" s="52"/>
      <c r="O209" s="52"/>
      <c r="Q209" s="52"/>
    </row>
    <row r="210" spans="8:17" x14ac:dyDescent="0.3">
      <c r="K210" s="52"/>
      <c r="M210" s="52"/>
      <c r="O210" s="52"/>
      <c r="Q210" s="52"/>
    </row>
    <row r="211" spans="8:17" x14ac:dyDescent="0.3">
      <c r="K211" s="52"/>
      <c r="M211" s="52"/>
      <c r="O211" s="52"/>
      <c r="Q211" s="52"/>
    </row>
    <row r="213" spans="8:17" x14ac:dyDescent="0.3">
      <c r="H213" s="68"/>
      <c r="I213" s="68"/>
      <c r="J213" s="67"/>
      <c r="K213" s="67"/>
      <c r="L213" s="67"/>
      <c r="M213" s="67"/>
      <c r="N213" s="67"/>
      <c r="O213" s="67"/>
      <c r="P213" s="67"/>
      <c r="Q213" s="67"/>
    </row>
    <row r="214" spans="8:17" x14ac:dyDescent="0.3">
      <c r="H214" s="68"/>
      <c r="I214" s="68"/>
      <c r="J214" s="67"/>
      <c r="K214" s="67"/>
      <c r="L214" s="67"/>
      <c r="M214" s="67"/>
      <c r="N214" s="67"/>
      <c r="O214" s="67"/>
      <c r="P214" s="67"/>
      <c r="Q214" s="67"/>
    </row>
    <row r="215" spans="8:17" x14ac:dyDescent="0.3">
      <c r="H215" s="56"/>
      <c r="I215" s="56"/>
      <c r="J215" s="53"/>
      <c r="K215" s="53"/>
      <c r="L215" s="53"/>
      <c r="M215" s="53"/>
      <c r="N215" s="53"/>
      <c r="O215" s="53"/>
      <c r="P215" s="53"/>
      <c r="Q215" s="53"/>
    </row>
    <row r="216" spans="8:17" x14ac:dyDescent="0.3">
      <c r="K216" s="52"/>
      <c r="M216" s="52"/>
      <c r="O216" s="52"/>
      <c r="Q216" s="52"/>
    </row>
    <row r="217" spans="8:17" x14ac:dyDescent="0.3">
      <c r="K217" s="52"/>
      <c r="M217" s="52"/>
      <c r="O217" s="52"/>
      <c r="Q217" s="52"/>
    </row>
    <row r="218" spans="8:17" x14ac:dyDescent="0.3">
      <c r="K218" s="52"/>
      <c r="M218" s="52"/>
      <c r="O218" s="52"/>
      <c r="Q218" s="52"/>
    </row>
    <row r="219" spans="8:17" x14ac:dyDescent="0.3">
      <c r="K219" s="52"/>
      <c r="M219" s="52"/>
      <c r="O219" s="52"/>
      <c r="Q219" s="52"/>
    </row>
    <row r="220" spans="8:17" x14ac:dyDescent="0.3">
      <c r="K220" s="52"/>
      <c r="M220" s="52"/>
      <c r="O220" s="52"/>
      <c r="Q220" s="52"/>
    </row>
  </sheetData>
  <sheetProtection algorithmName="SHA-512" hashValue="eEM7n5BpmSyCKv/unriCeKY0P/PTq/MtaSV/Ctrt81gerSZogITm/1WnRHAw1FTOnNhKW3wlTLKqQYtpZX8UFQ==" saltValue="yjCCOY1UIIA4Ug+Z78XpRA==" spinCount="100000" sheet="1" objects="1" scenarios="1"/>
  <protectedRanges>
    <protectedRange sqref="D5" name="Range2"/>
    <protectedRange sqref="B5" name="Range1"/>
  </protectedRanges>
  <mergeCells count="107">
    <mergeCell ref="P204:Q205"/>
    <mergeCell ref="H213:H214"/>
    <mergeCell ref="I213:I214"/>
    <mergeCell ref="J213:K214"/>
    <mergeCell ref="L213:M214"/>
    <mergeCell ref="N213:O214"/>
    <mergeCell ref="P213:Q214"/>
    <mergeCell ref="H204:H205"/>
    <mergeCell ref="I204:I205"/>
    <mergeCell ref="J204:K205"/>
    <mergeCell ref="L204:M205"/>
    <mergeCell ref="N204:O205"/>
    <mergeCell ref="P182:Q183"/>
    <mergeCell ref="H195:H196"/>
    <mergeCell ref="I195:I196"/>
    <mergeCell ref="J195:K196"/>
    <mergeCell ref="L195:M196"/>
    <mergeCell ref="N195:O196"/>
    <mergeCell ref="P195:Q196"/>
    <mergeCell ref="H182:H183"/>
    <mergeCell ref="I182:I183"/>
    <mergeCell ref="J182:K183"/>
    <mergeCell ref="L182:M183"/>
    <mergeCell ref="N182:O183"/>
    <mergeCell ref="P164:Q165"/>
    <mergeCell ref="H173:H174"/>
    <mergeCell ref="I173:I174"/>
    <mergeCell ref="J173:K174"/>
    <mergeCell ref="L173:M174"/>
    <mergeCell ref="N173:O174"/>
    <mergeCell ref="P173:Q174"/>
    <mergeCell ref="H164:H165"/>
    <mergeCell ref="I164:I165"/>
    <mergeCell ref="J164:K165"/>
    <mergeCell ref="L164:M165"/>
    <mergeCell ref="N164:O165"/>
    <mergeCell ref="P142:Q143"/>
    <mergeCell ref="H151:H152"/>
    <mergeCell ref="I151:I152"/>
    <mergeCell ref="J151:K152"/>
    <mergeCell ref="L151:M152"/>
    <mergeCell ref="N151:O152"/>
    <mergeCell ref="P151:Q152"/>
    <mergeCell ref="H142:H143"/>
    <mergeCell ref="I142:I143"/>
    <mergeCell ref="J142:K143"/>
    <mergeCell ref="L142:M143"/>
    <mergeCell ref="N142:O143"/>
    <mergeCell ref="P120:Q121"/>
    <mergeCell ref="H133:H134"/>
    <mergeCell ref="I133:I134"/>
    <mergeCell ref="J133:K134"/>
    <mergeCell ref="L133:M134"/>
    <mergeCell ref="N133:O134"/>
    <mergeCell ref="P133:Q134"/>
    <mergeCell ref="H120:H121"/>
    <mergeCell ref="I120:I121"/>
    <mergeCell ref="J120:K121"/>
    <mergeCell ref="L120:M121"/>
    <mergeCell ref="N120:O121"/>
    <mergeCell ref="P102:Q103"/>
    <mergeCell ref="H111:H112"/>
    <mergeCell ref="I111:I112"/>
    <mergeCell ref="J111:K112"/>
    <mergeCell ref="L111:M112"/>
    <mergeCell ref="N111:O112"/>
    <mergeCell ref="P111:Q112"/>
    <mergeCell ref="H102:H103"/>
    <mergeCell ref="I102:I103"/>
    <mergeCell ref="J102:K103"/>
    <mergeCell ref="L102:M103"/>
    <mergeCell ref="N102:O103"/>
    <mergeCell ref="H89:I90"/>
    <mergeCell ref="J89:K90"/>
    <mergeCell ref="L89:M90"/>
    <mergeCell ref="N89:O90"/>
    <mergeCell ref="P89:Q90"/>
    <mergeCell ref="H80:I81"/>
    <mergeCell ref="J80:K81"/>
    <mergeCell ref="L80:M81"/>
    <mergeCell ref="N80:O81"/>
    <mergeCell ref="P80:Q81"/>
    <mergeCell ref="H71:I72"/>
    <mergeCell ref="J71:K72"/>
    <mergeCell ref="L71:M72"/>
    <mergeCell ref="N71:O72"/>
    <mergeCell ref="P71:Q72"/>
    <mergeCell ref="H58:I59"/>
    <mergeCell ref="J58:K59"/>
    <mergeCell ref="L58:M59"/>
    <mergeCell ref="N58:O59"/>
    <mergeCell ref="P58:Q59"/>
    <mergeCell ref="H27:I28"/>
    <mergeCell ref="J27:K28"/>
    <mergeCell ref="L27:M28"/>
    <mergeCell ref="N27:O28"/>
    <mergeCell ref="P27:Q28"/>
    <mergeCell ref="H49:I50"/>
    <mergeCell ref="J49:K50"/>
    <mergeCell ref="L49:M50"/>
    <mergeCell ref="N49:O50"/>
    <mergeCell ref="P49:Q50"/>
    <mergeCell ref="H40:I41"/>
    <mergeCell ref="J40:K41"/>
    <mergeCell ref="L40:M41"/>
    <mergeCell ref="N40:O41"/>
    <mergeCell ref="P40:Q41"/>
  </mergeCells>
  <phoneticPr fontId="29" type="noConversion"/>
  <conditionalFormatting sqref="J8:U9">
    <cfRule type="cellIs" dxfId="5" priority="12" operator="equal">
      <formula>#N/A</formula>
    </cfRule>
  </conditionalFormatting>
  <conditionalFormatting sqref="J22:R22 K23:R23">
    <cfRule type="cellIs" dxfId="4" priority="8" operator="equal">
      <formula>#N/A</formula>
    </cfRule>
  </conditionalFormatting>
  <conditionalFormatting sqref="S22:T23">
    <cfRule type="cellIs" dxfId="3" priority="2" operator="equal">
      <formula>#N/A</formula>
    </cfRule>
  </conditionalFormatting>
  <conditionalFormatting sqref="J15:U16">
    <cfRule type="cellIs" dxfId="2" priority="1" operator="equal">
      <formula>#N/A</formula>
    </cfRule>
  </conditionalFormatting>
  <dataValidations count="1">
    <dataValidation type="list" allowBlank="1" showInputMessage="1" showErrorMessage="1" sqref="B5 D5" xr:uid="{D245E6B7-BDB4-42B6-8D6C-7539358D4EEE}">
      <formula1>members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1D840-7A56-4B73-9A80-F806C834E8C9}">
  <sheetPr codeName="Sheet5"/>
  <dimension ref="A1:U797"/>
  <sheetViews>
    <sheetView topLeftCell="A527" workbookViewId="0">
      <selection activeCell="C530" sqref="C530:C536"/>
    </sheetView>
  </sheetViews>
  <sheetFormatPr defaultRowHeight="14.4" x14ac:dyDescent="0.3"/>
  <cols>
    <col min="1" max="1" width="25.6640625" bestFit="1" customWidth="1"/>
    <col min="2" max="2" width="11.44140625" bestFit="1" customWidth="1"/>
    <col min="3" max="3" width="27" bestFit="1" customWidth="1"/>
    <col min="4" max="15" width="8.88671875" style="34"/>
  </cols>
  <sheetData>
    <row r="1" spans="1:15" ht="22.5" customHeight="1" x14ac:dyDescent="0.3">
      <c r="A1" s="17" t="s">
        <v>985</v>
      </c>
      <c r="B1" s="18"/>
      <c r="C1" s="19"/>
      <c r="D1" s="18"/>
      <c r="E1" s="18"/>
      <c r="F1" s="18"/>
      <c r="G1" s="18"/>
      <c r="H1" s="18"/>
      <c r="I1" s="18"/>
      <c r="J1" s="18"/>
      <c r="K1" s="18"/>
      <c r="L1" s="20"/>
      <c r="M1" s="21"/>
      <c r="N1" s="21"/>
      <c r="O1" s="21"/>
    </row>
    <row r="4" spans="1:15" ht="30" customHeight="1" thickBot="1" x14ac:dyDescent="0.35">
      <c r="A4" s="22"/>
      <c r="B4" s="23" t="s">
        <v>409</v>
      </c>
      <c r="C4" s="23" t="s">
        <v>410</v>
      </c>
      <c r="D4" s="24" t="s">
        <v>411</v>
      </c>
      <c r="E4" s="24" t="s">
        <v>412</v>
      </c>
      <c r="F4" s="24" t="s">
        <v>413</v>
      </c>
      <c r="G4" s="24" t="s">
        <v>414</v>
      </c>
      <c r="H4" s="24" t="s">
        <v>415</v>
      </c>
      <c r="I4" s="24" t="s">
        <v>416</v>
      </c>
      <c r="J4" s="24" t="s">
        <v>417</v>
      </c>
      <c r="K4" s="24" t="s">
        <v>418</v>
      </c>
      <c r="L4" s="24" t="s">
        <v>419</v>
      </c>
      <c r="M4" s="24" t="s">
        <v>420</v>
      </c>
      <c r="N4" s="24" t="s">
        <v>421</v>
      </c>
      <c r="O4" s="24" t="s">
        <v>987</v>
      </c>
    </row>
    <row r="5" spans="1:15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3">
      <c r="A6" s="26" t="s">
        <v>389</v>
      </c>
      <c r="B6" s="26"/>
      <c r="C6" s="26"/>
      <c r="D6" s="27">
        <v>58297</v>
      </c>
      <c r="E6" s="27">
        <v>61089</v>
      </c>
      <c r="F6" s="27">
        <v>58346</v>
      </c>
      <c r="G6" s="27">
        <v>43077</v>
      </c>
      <c r="H6" s="27">
        <v>43124</v>
      </c>
      <c r="I6" s="27">
        <v>65959</v>
      </c>
      <c r="J6" s="27">
        <v>32614</v>
      </c>
      <c r="K6" s="27">
        <v>42195</v>
      </c>
      <c r="L6" s="27">
        <v>47069</v>
      </c>
      <c r="M6" s="27">
        <v>57175</v>
      </c>
      <c r="N6" s="27">
        <v>58900</v>
      </c>
      <c r="O6" s="27">
        <v>52100</v>
      </c>
    </row>
    <row r="7" spans="1:15" x14ac:dyDescent="0.3">
      <c r="A7" s="25"/>
      <c r="B7" s="25"/>
      <c r="C7" s="25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x14ac:dyDescent="0.3">
      <c r="A8" s="26" t="s">
        <v>422</v>
      </c>
      <c r="B8" s="26" t="s">
        <v>423</v>
      </c>
      <c r="C8" s="26"/>
      <c r="D8" s="29">
        <v>2139</v>
      </c>
      <c r="E8" s="29">
        <v>2425</v>
      </c>
      <c r="F8" s="29">
        <v>1726</v>
      </c>
      <c r="G8" s="29">
        <v>1846</v>
      </c>
      <c r="H8" s="29">
        <v>2752</v>
      </c>
      <c r="I8" s="29">
        <v>3157</v>
      </c>
      <c r="J8" s="29">
        <v>1475</v>
      </c>
      <c r="K8" s="29">
        <v>2444</v>
      </c>
      <c r="L8" s="29">
        <v>2100</v>
      </c>
      <c r="M8" s="29">
        <v>2994</v>
      </c>
      <c r="N8" s="29">
        <v>2593</v>
      </c>
      <c r="O8" s="29">
        <v>1751</v>
      </c>
    </row>
    <row r="9" spans="1:15" x14ac:dyDescent="0.3">
      <c r="A9" s="25"/>
      <c r="B9" s="25"/>
      <c r="C9" s="25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x14ac:dyDescent="0.3">
      <c r="A10" s="31"/>
      <c r="B10" s="25" t="s">
        <v>424</v>
      </c>
      <c r="C10" s="25" t="s">
        <v>425</v>
      </c>
      <c r="D10" s="30" t="s">
        <v>426</v>
      </c>
      <c r="E10" s="30" t="s">
        <v>426</v>
      </c>
      <c r="F10" s="30" t="s">
        <v>426</v>
      </c>
      <c r="G10" s="30" t="s">
        <v>426</v>
      </c>
      <c r="H10" s="30" t="s">
        <v>426</v>
      </c>
      <c r="I10" s="30" t="s">
        <v>426</v>
      </c>
      <c r="J10" s="30" t="s">
        <v>426</v>
      </c>
      <c r="K10" s="30" t="s">
        <v>426</v>
      </c>
      <c r="L10" s="30" t="s">
        <v>426</v>
      </c>
      <c r="M10" s="30" t="s">
        <v>426</v>
      </c>
      <c r="N10" s="30" t="s">
        <v>426</v>
      </c>
      <c r="O10" s="30" t="s">
        <v>426</v>
      </c>
    </row>
    <row r="11" spans="1:15" x14ac:dyDescent="0.3">
      <c r="A11" s="31"/>
      <c r="B11" s="25" t="s">
        <v>427</v>
      </c>
      <c r="C11" s="25" t="s">
        <v>428</v>
      </c>
      <c r="D11" s="30" t="s">
        <v>426</v>
      </c>
      <c r="E11" s="30" t="s">
        <v>426</v>
      </c>
      <c r="F11" s="30" t="s">
        <v>426</v>
      </c>
      <c r="G11" s="30" t="s">
        <v>426</v>
      </c>
      <c r="H11" s="30" t="s">
        <v>426</v>
      </c>
      <c r="I11" s="30" t="s">
        <v>426</v>
      </c>
      <c r="J11" s="30" t="s">
        <v>426</v>
      </c>
      <c r="K11" s="30" t="s">
        <v>426</v>
      </c>
      <c r="L11" s="30" t="s">
        <v>426</v>
      </c>
      <c r="M11" s="30" t="s">
        <v>426</v>
      </c>
      <c r="N11" s="30" t="s">
        <v>426</v>
      </c>
      <c r="O11" s="30" t="s">
        <v>426</v>
      </c>
    </row>
    <row r="12" spans="1:15" x14ac:dyDescent="0.3">
      <c r="A12" s="31"/>
      <c r="B12" s="25" t="s">
        <v>429</v>
      </c>
      <c r="C12" s="25" t="s">
        <v>430</v>
      </c>
      <c r="D12" s="30" t="s">
        <v>426</v>
      </c>
      <c r="E12" s="30" t="s">
        <v>426</v>
      </c>
      <c r="F12" s="30" t="s">
        <v>426</v>
      </c>
      <c r="G12" s="30" t="s">
        <v>426</v>
      </c>
      <c r="H12" s="30" t="s">
        <v>426</v>
      </c>
      <c r="I12" s="30" t="s">
        <v>426</v>
      </c>
      <c r="J12" s="30" t="s">
        <v>426</v>
      </c>
      <c r="K12" s="30" t="s">
        <v>426</v>
      </c>
      <c r="L12" s="30" t="s">
        <v>426</v>
      </c>
      <c r="M12" s="30" t="s">
        <v>426</v>
      </c>
      <c r="N12" s="30" t="s">
        <v>426</v>
      </c>
      <c r="O12" s="30" t="s">
        <v>426</v>
      </c>
    </row>
    <row r="13" spans="1:15" x14ac:dyDescent="0.3">
      <c r="A13" s="31"/>
      <c r="B13" s="25" t="s">
        <v>431</v>
      </c>
      <c r="C13" s="25" t="s">
        <v>432</v>
      </c>
      <c r="D13" s="30" t="s">
        <v>426</v>
      </c>
      <c r="E13" s="30" t="s">
        <v>426</v>
      </c>
      <c r="F13" s="30" t="s">
        <v>426</v>
      </c>
      <c r="G13" s="30" t="s">
        <v>426</v>
      </c>
      <c r="H13" s="30" t="s">
        <v>426</v>
      </c>
      <c r="I13" s="30" t="s">
        <v>426</v>
      </c>
      <c r="J13" s="30" t="s">
        <v>426</v>
      </c>
      <c r="K13" s="30" t="s">
        <v>426</v>
      </c>
      <c r="L13" s="30" t="s">
        <v>426</v>
      </c>
      <c r="M13" s="30" t="s">
        <v>426</v>
      </c>
      <c r="N13" s="30" t="s">
        <v>426</v>
      </c>
      <c r="O13" s="30" t="s">
        <v>426</v>
      </c>
    </row>
    <row r="14" spans="1:15" x14ac:dyDescent="0.3">
      <c r="A14" s="31"/>
      <c r="B14" s="25" t="s">
        <v>433</v>
      </c>
      <c r="C14" s="25" t="s">
        <v>434</v>
      </c>
      <c r="D14" s="30" t="s">
        <v>426</v>
      </c>
      <c r="E14" s="30" t="s">
        <v>426</v>
      </c>
      <c r="F14" s="30" t="s">
        <v>426</v>
      </c>
      <c r="G14" s="30" t="s">
        <v>426</v>
      </c>
      <c r="H14" s="30" t="s">
        <v>426</v>
      </c>
      <c r="I14" s="30" t="s">
        <v>426</v>
      </c>
      <c r="J14" s="30" t="s">
        <v>426</v>
      </c>
      <c r="K14" s="30" t="s">
        <v>426</v>
      </c>
      <c r="L14" s="30" t="s">
        <v>426</v>
      </c>
      <c r="M14" s="30" t="s">
        <v>426</v>
      </c>
      <c r="N14" s="30" t="s">
        <v>426</v>
      </c>
      <c r="O14" s="30" t="s">
        <v>426</v>
      </c>
    </row>
    <row r="15" spans="1:15" x14ac:dyDescent="0.3">
      <c r="A15" s="31"/>
      <c r="B15" s="25" t="s">
        <v>435</v>
      </c>
      <c r="C15" s="25" t="s">
        <v>34</v>
      </c>
      <c r="D15" s="30">
        <v>379</v>
      </c>
      <c r="E15" s="30">
        <v>374</v>
      </c>
      <c r="F15" s="30">
        <v>275</v>
      </c>
      <c r="G15" s="30">
        <v>316</v>
      </c>
      <c r="H15" s="30">
        <v>353</v>
      </c>
      <c r="I15" s="30">
        <v>422</v>
      </c>
      <c r="J15" s="30">
        <v>111</v>
      </c>
      <c r="K15" s="30">
        <v>330</v>
      </c>
      <c r="L15" s="30">
        <v>314</v>
      </c>
      <c r="M15" s="30">
        <v>658</v>
      </c>
      <c r="N15" s="30">
        <v>515</v>
      </c>
      <c r="O15" s="30">
        <v>395</v>
      </c>
    </row>
    <row r="16" spans="1:15" x14ac:dyDescent="0.3">
      <c r="A16" s="31"/>
      <c r="B16" s="25" t="s">
        <v>436</v>
      </c>
      <c r="C16" s="25" t="s">
        <v>37</v>
      </c>
      <c r="D16" s="30">
        <v>67</v>
      </c>
      <c r="E16" s="30">
        <v>78</v>
      </c>
      <c r="F16" s="30">
        <v>148</v>
      </c>
      <c r="G16" s="30">
        <v>46</v>
      </c>
      <c r="H16" s="30">
        <v>90</v>
      </c>
      <c r="I16" s="30">
        <v>290</v>
      </c>
      <c r="J16" s="30">
        <v>59</v>
      </c>
      <c r="K16" s="30">
        <v>103</v>
      </c>
      <c r="L16" s="30">
        <v>78</v>
      </c>
      <c r="M16" s="30">
        <v>234</v>
      </c>
      <c r="N16" s="30">
        <v>127</v>
      </c>
      <c r="O16" s="30">
        <v>137</v>
      </c>
    </row>
    <row r="17" spans="1:15" x14ac:dyDescent="0.3">
      <c r="A17" s="31"/>
      <c r="B17" s="25" t="s">
        <v>437</v>
      </c>
      <c r="C17" s="25" t="s">
        <v>438</v>
      </c>
      <c r="D17" s="30" t="s">
        <v>426</v>
      </c>
      <c r="E17" s="30" t="s">
        <v>426</v>
      </c>
      <c r="F17" s="30" t="s">
        <v>426</v>
      </c>
      <c r="G17" s="30" t="s">
        <v>426</v>
      </c>
      <c r="H17" s="30" t="s">
        <v>426</v>
      </c>
      <c r="I17" s="30" t="s">
        <v>426</v>
      </c>
      <c r="J17" s="30" t="s">
        <v>426</v>
      </c>
      <c r="K17" s="30" t="s">
        <v>426</v>
      </c>
      <c r="L17" s="30" t="s">
        <v>426</v>
      </c>
      <c r="M17" s="30" t="s">
        <v>426</v>
      </c>
      <c r="N17" s="30" t="s">
        <v>426</v>
      </c>
      <c r="O17" s="30" t="s">
        <v>426</v>
      </c>
    </row>
    <row r="18" spans="1:15" x14ac:dyDescent="0.3">
      <c r="A18" s="31"/>
      <c r="B18" s="25" t="s">
        <v>439</v>
      </c>
      <c r="C18" s="25"/>
      <c r="D18" s="30" t="s">
        <v>426</v>
      </c>
      <c r="E18" s="30" t="s">
        <v>426</v>
      </c>
      <c r="F18" s="30" t="s">
        <v>426</v>
      </c>
      <c r="G18" s="30" t="s">
        <v>426</v>
      </c>
      <c r="H18" s="30" t="s">
        <v>426</v>
      </c>
      <c r="I18" s="30" t="s">
        <v>426</v>
      </c>
      <c r="J18" s="30" t="s">
        <v>426</v>
      </c>
      <c r="K18" s="30" t="s">
        <v>426</v>
      </c>
      <c r="L18" s="30" t="s">
        <v>426</v>
      </c>
      <c r="M18" s="30" t="s">
        <v>426</v>
      </c>
      <c r="N18" s="30" t="s">
        <v>426</v>
      </c>
      <c r="O18" s="30" t="s">
        <v>426</v>
      </c>
    </row>
    <row r="19" spans="1:15" x14ac:dyDescent="0.3">
      <c r="A19" s="31"/>
      <c r="B19" s="25" t="s">
        <v>440</v>
      </c>
      <c r="C19" s="25" t="s">
        <v>441</v>
      </c>
      <c r="D19" s="30" t="s">
        <v>426</v>
      </c>
      <c r="E19" s="30" t="s">
        <v>426</v>
      </c>
      <c r="F19" s="30" t="s">
        <v>426</v>
      </c>
      <c r="G19" s="30" t="s">
        <v>426</v>
      </c>
      <c r="H19" s="30" t="s">
        <v>426</v>
      </c>
      <c r="I19" s="30" t="s">
        <v>426</v>
      </c>
      <c r="J19" s="30" t="s">
        <v>426</v>
      </c>
      <c r="K19" s="30" t="s">
        <v>426</v>
      </c>
      <c r="L19" s="30" t="s">
        <v>426</v>
      </c>
      <c r="M19" s="30" t="s">
        <v>426</v>
      </c>
      <c r="N19" s="30" t="s">
        <v>426</v>
      </c>
      <c r="O19" s="30" t="s">
        <v>426</v>
      </c>
    </row>
    <row r="20" spans="1:15" x14ac:dyDescent="0.3">
      <c r="A20" s="31"/>
      <c r="B20" s="25" t="s">
        <v>442</v>
      </c>
      <c r="C20" s="25" t="s">
        <v>239</v>
      </c>
      <c r="D20" s="30">
        <v>40</v>
      </c>
      <c r="E20" s="30">
        <v>115</v>
      </c>
      <c r="F20" s="30">
        <v>120</v>
      </c>
      <c r="G20" s="30">
        <v>106</v>
      </c>
      <c r="H20" s="30">
        <v>175</v>
      </c>
      <c r="I20" s="30">
        <v>187</v>
      </c>
      <c r="J20" s="30">
        <v>35</v>
      </c>
      <c r="K20" s="30">
        <v>85</v>
      </c>
      <c r="L20" s="30">
        <v>60</v>
      </c>
      <c r="M20" s="30">
        <v>59</v>
      </c>
      <c r="N20" s="30">
        <v>134</v>
      </c>
      <c r="O20" s="30">
        <v>46</v>
      </c>
    </row>
    <row r="21" spans="1:15" x14ac:dyDescent="0.3">
      <c r="A21" s="25"/>
      <c r="B21" s="25" t="s">
        <v>443</v>
      </c>
      <c r="C21" s="25" t="s">
        <v>47</v>
      </c>
      <c r="D21" s="30">
        <v>163</v>
      </c>
      <c r="E21" s="30">
        <v>158</v>
      </c>
      <c r="F21" s="30">
        <v>150</v>
      </c>
      <c r="G21" s="30">
        <v>119</v>
      </c>
      <c r="H21" s="30">
        <v>66</v>
      </c>
      <c r="I21" s="30">
        <v>116</v>
      </c>
      <c r="J21" s="30">
        <v>105</v>
      </c>
      <c r="K21" s="30">
        <v>49</v>
      </c>
      <c r="L21" s="30">
        <v>38</v>
      </c>
      <c r="M21" s="30">
        <v>117</v>
      </c>
      <c r="N21" s="30">
        <v>86</v>
      </c>
      <c r="O21" s="30">
        <v>20</v>
      </c>
    </row>
    <row r="22" spans="1:15" x14ac:dyDescent="0.3">
      <c r="A22" s="25"/>
      <c r="B22" s="25" t="s">
        <v>444</v>
      </c>
      <c r="C22" s="25" t="s">
        <v>64</v>
      </c>
      <c r="D22" s="30">
        <v>202</v>
      </c>
      <c r="E22" s="30">
        <v>220</v>
      </c>
      <c r="F22" s="30">
        <v>71</v>
      </c>
      <c r="G22" s="30">
        <v>97</v>
      </c>
      <c r="H22" s="30">
        <v>99</v>
      </c>
      <c r="I22" s="30">
        <v>282</v>
      </c>
      <c r="J22" s="30">
        <v>87</v>
      </c>
      <c r="K22" s="30">
        <v>53</v>
      </c>
      <c r="L22" s="30">
        <v>31</v>
      </c>
      <c r="M22" s="30">
        <v>40</v>
      </c>
      <c r="N22" s="30">
        <v>132</v>
      </c>
      <c r="O22" s="30">
        <v>50</v>
      </c>
    </row>
    <row r="23" spans="1:15" x14ac:dyDescent="0.3">
      <c r="A23" s="31"/>
      <c r="B23" s="25" t="s">
        <v>445</v>
      </c>
      <c r="C23" s="25" t="s">
        <v>241</v>
      </c>
      <c r="D23" s="30">
        <v>172</v>
      </c>
      <c r="E23" s="30">
        <v>183</v>
      </c>
      <c r="F23" s="30">
        <v>162</v>
      </c>
      <c r="G23" s="30">
        <v>180</v>
      </c>
      <c r="H23" s="30">
        <v>124</v>
      </c>
      <c r="I23" s="30">
        <v>217</v>
      </c>
      <c r="J23" s="30">
        <v>125</v>
      </c>
      <c r="K23" s="30">
        <v>414</v>
      </c>
      <c r="L23" s="30">
        <v>425</v>
      </c>
      <c r="M23" s="30">
        <v>285</v>
      </c>
      <c r="N23" s="30">
        <v>178</v>
      </c>
      <c r="O23" s="30">
        <v>276</v>
      </c>
    </row>
    <row r="24" spans="1:15" x14ac:dyDescent="0.3">
      <c r="A24" s="31"/>
      <c r="B24" s="25" t="s">
        <v>446</v>
      </c>
      <c r="C24" s="25" t="s">
        <v>5</v>
      </c>
      <c r="D24" s="30">
        <v>203</v>
      </c>
      <c r="E24" s="30">
        <v>154</v>
      </c>
      <c r="F24" s="30">
        <v>74</v>
      </c>
      <c r="G24" s="30">
        <v>126</v>
      </c>
      <c r="H24" s="30">
        <v>104</v>
      </c>
      <c r="I24" s="30">
        <v>191</v>
      </c>
      <c r="J24" s="30">
        <v>276</v>
      </c>
      <c r="K24" s="30">
        <v>415</v>
      </c>
      <c r="L24" s="30">
        <v>228</v>
      </c>
      <c r="M24" s="30">
        <v>322</v>
      </c>
      <c r="N24" s="30">
        <v>174</v>
      </c>
      <c r="O24" s="30">
        <v>98</v>
      </c>
    </row>
    <row r="25" spans="1:15" x14ac:dyDescent="0.3">
      <c r="A25" s="31"/>
      <c r="B25" s="25" t="s">
        <v>447</v>
      </c>
      <c r="C25" s="25" t="s">
        <v>75</v>
      </c>
      <c r="D25" s="30">
        <v>195</v>
      </c>
      <c r="E25" s="30">
        <v>195</v>
      </c>
      <c r="F25" s="30">
        <v>154</v>
      </c>
      <c r="G25" s="30">
        <v>116</v>
      </c>
      <c r="H25" s="30">
        <v>264</v>
      </c>
      <c r="I25" s="30">
        <v>492</v>
      </c>
      <c r="J25" s="30">
        <v>227</v>
      </c>
      <c r="K25" s="30">
        <v>366</v>
      </c>
      <c r="L25" s="30">
        <v>339</v>
      </c>
      <c r="M25" s="30">
        <v>453</v>
      </c>
      <c r="N25" s="30">
        <v>538</v>
      </c>
      <c r="O25" s="30">
        <v>295</v>
      </c>
    </row>
    <row r="26" spans="1:15" x14ac:dyDescent="0.3">
      <c r="A26" s="31"/>
      <c r="B26" s="25" t="s">
        <v>448</v>
      </c>
      <c r="C26" s="25" t="s">
        <v>90</v>
      </c>
      <c r="D26" s="30">
        <v>78</v>
      </c>
      <c r="E26" s="30">
        <v>140</v>
      </c>
      <c r="F26" s="30">
        <v>177</v>
      </c>
      <c r="G26" s="30">
        <v>116</v>
      </c>
      <c r="H26" s="30">
        <v>150</v>
      </c>
      <c r="I26" s="30">
        <v>239</v>
      </c>
      <c r="J26" s="30">
        <v>98</v>
      </c>
      <c r="K26" s="30">
        <v>197</v>
      </c>
      <c r="L26" s="30">
        <v>78</v>
      </c>
      <c r="M26" s="30">
        <v>160</v>
      </c>
      <c r="N26" s="30">
        <v>94</v>
      </c>
      <c r="O26" s="30">
        <v>88</v>
      </c>
    </row>
    <row r="27" spans="1:15" x14ac:dyDescent="0.3">
      <c r="A27" s="31"/>
      <c r="B27" s="25" t="s">
        <v>449</v>
      </c>
      <c r="C27" s="25" t="s">
        <v>450</v>
      </c>
      <c r="D27" s="30" t="s">
        <v>426</v>
      </c>
      <c r="E27" s="30" t="s">
        <v>426</v>
      </c>
      <c r="F27" s="30" t="s">
        <v>426</v>
      </c>
      <c r="G27" s="30" t="s">
        <v>426</v>
      </c>
      <c r="H27" s="30" t="s">
        <v>426</v>
      </c>
      <c r="I27" s="30" t="s">
        <v>426</v>
      </c>
      <c r="J27" s="30" t="s">
        <v>426</v>
      </c>
      <c r="K27" s="30" t="s">
        <v>426</v>
      </c>
      <c r="L27" s="30" t="s">
        <v>426</v>
      </c>
      <c r="M27" s="30" t="s">
        <v>426</v>
      </c>
      <c r="N27" s="30" t="s">
        <v>426</v>
      </c>
      <c r="O27" s="30" t="s">
        <v>426</v>
      </c>
    </row>
    <row r="28" spans="1:15" x14ac:dyDescent="0.3">
      <c r="A28" s="31"/>
      <c r="B28" s="25" t="s">
        <v>451</v>
      </c>
      <c r="C28" s="25" t="s">
        <v>8</v>
      </c>
      <c r="D28" s="30">
        <v>72</v>
      </c>
      <c r="E28" s="30">
        <v>78</v>
      </c>
      <c r="F28" s="30">
        <v>158</v>
      </c>
      <c r="G28" s="30">
        <v>131</v>
      </c>
      <c r="H28" s="30">
        <v>1058</v>
      </c>
      <c r="I28" s="30">
        <v>100</v>
      </c>
      <c r="J28" s="30">
        <v>113</v>
      </c>
      <c r="K28" s="30">
        <v>126</v>
      </c>
      <c r="L28" s="30">
        <v>134</v>
      </c>
      <c r="M28" s="30">
        <v>204</v>
      </c>
      <c r="N28" s="30">
        <v>31</v>
      </c>
      <c r="O28" s="30">
        <v>37</v>
      </c>
    </row>
    <row r="29" spans="1:15" x14ac:dyDescent="0.3">
      <c r="A29" s="31"/>
      <c r="B29" s="25" t="s">
        <v>452</v>
      </c>
      <c r="C29" s="25" t="s">
        <v>105</v>
      </c>
      <c r="D29" s="30">
        <v>212</v>
      </c>
      <c r="E29" s="30">
        <v>219</v>
      </c>
      <c r="F29" s="30">
        <v>138</v>
      </c>
      <c r="G29" s="30">
        <v>250</v>
      </c>
      <c r="H29" s="30">
        <v>110</v>
      </c>
      <c r="I29" s="30">
        <v>101</v>
      </c>
      <c r="J29" s="30">
        <v>92</v>
      </c>
      <c r="K29" s="30">
        <v>129</v>
      </c>
      <c r="L29" s="30">
        <v>144</v>
      </c>
      <c r="M29" s="30">
        <v>241</v>
      </c>
      <c r="N29" s="30">
        <v>359</v>
      </c>
      <c r="O29" s="30">
        <v>111</v>
      </c>
    </row>
    <row r="30" spans="1:15" x14ac:dyDescent="0.3">
      <c r="A30" s="31"/>
      <c r="B30" s="25" t="s">
        <v>453</v>
      </c>
      <c r="C30" s="25" t="s">
        <v>10</v>
      </c>
      <c r="D30" s="30">
        <v>356</v>
      </c>
      <c r="E30" s="30">
        <v>511</v>
      </c>
      <c r="F30" s="30">
        <v>99</v>
      </c>
      <c r="G30" s="30">
        <v>243</v>
      </c>
      <c r="H30" s="30">
        <v>159</v>
      </c>
      <c r="I30" s="30">
        <v>520</v>
      </c>
      <c r="J30" s="30">
        <v>147</v>
      </c>
      <c r="K30" s="30">
        <v>177</v>
      </c>
      <c r="L30" s="30">
        <v>231</v>
      </c>
      <c r="M30" s="30">
        <v>221</v>
      </c>
      <c r="N30" s="30">
        <v>225</v>
      </c>
      <c r="O30" s="30">
        <v>198</v>
      </c>
    </row>
    <row r="31" spans="1:15" x14ac:dyDescent="0.3">
      <c r="A31" s="31"/>
      <c r="B31" s="25" t="s">
        <v>454</v>
      </c>
      <c r="C31" s="25" t="s">
        <v>455</v>
      </c>
      <c r="D31" s="30" t="s">
        <v>426</v>
      </c>
      <c r="E31" s="30" t="s">
        <v>426</v>
      </c>
      <c r="F31" s="30" t="s">
        <v>426</v>
      </c>
      <c r="G31" s="30" t="s">
        <v>426</v>
      </c>
      <c r="H31" s="30" t="s">
        <v>426</v>
      </c>
      <c r="I31" s="30" t="s">
        <v>426</v>
      </c>
      <c r="J31" s="30" t="s">
        <v>426</v>
      </c>
      <c r="K31" s="30" t="s">
        <v>426</v>
      </c>
      <c r="L31" s="30" t="s">
        <v>426</v>
      </c>
      <c r="M31" s="30" t="s">
        <v>426</v>
      </c>
      <c r="N31" s="30" t="s">
        <v>426</v>
      </c>
      <c r="O31" s="30" t="s">
        <v>426</v>
      </c>
    </row>
    <row r="32" spans="1:15" x14ac:dyDescent="0.3">
      <c r="A32" s="31"/>
      <c r="B32" s="25" t="s">
        <v>456</v>
      </c>
      <c r="C32" s="25" t="s">
        <v>457</v>
      </c>
      <c r="D32" s="30" t="s">
        <v>426</v>
      </c>
      <c r="E32" s="30" t="s">
        <v>426</v>
      </c>
      <c r="F32" s="30" t="s">
        <v>426</v>
      </c>
      <c r="G32" s="30" t="s">
        <v>426</v>
      </c>
      <c r="H32" s="30" t="s">
        <v>426</v>
      </c>
      <c r="I32" s="30" t="s">
        <v>426</v>
      </c>
      <c r="J32" s="30" t="s">
        <v>426</v>
      </c>
      <c r="K32" s="30" t="s">
        <v>426</v>
      </c>
      <c r="L32" s="30" t="s">
        <v>426</v>
      </c>
      <c r="M32" s="30" t="s">
        <v>426</v>
      </c>
      <c r="N32" s="30" t="s">
        <v>426</v>
      </c>
      <c r="O32" s="30" t="s">
        <v>426</v>
      </c>
    </row>
    <row r="33" spans="1:15" x14ac:dyDescent="0.3">
      <c r="A33" s="31"/>
      <c r="B33" s="25" t="s">
        <v>458</v>
      </c>
      <c r="C33" s="25" t="s">
        <v>459</v>
      </c>
      <c r="D33" s="30" t="s">
        <v>426</v>
      </c>
      <c r="E33" s="30" t="s">
        <v>426</v>
      </c>
      <c r="F33" s="30" t="s">
        <v>426</v>
      </c>
      <c r="G33" s="30" t="s">
        <v>426</v>
      </c>
      <c r="H33" s="30" t="s">
        <v>426</v>
      </c>
      <c r="I33" s="30" t="s">
        <v>426</v>
      </c>
      <c r="J33" s="30" t="s">
        <v>426</v>
      </c>
      <c r="K33" s="30" t="s">
        <v>426</v>
      </c>
      <c r="L33" s="30" t="s">
        <v>426</v>
      </c>
      <c r="M33" s="30" t="s">
        <v>426</v>
      </c>
      <c r="N33" s="30" t="s">
        <v>426</v>
      </c>
      <c r="O33" s="30" t="s">
        <v>426</v>
      </c>
    </row>
    <row r="34" spans="1:15" x14ac:dyDescent="0.3">
      <c r="A34" s="31"/>
      <c r="B34" s="25" t="s">
        <v>460</v>
      </c>
      <c r="C34" s="25" t="s">
        <v>461</v>
      </c>
      <c r="D34" s="30" t="s">
        <v>426</v>
      </c>
      <c r="E34" s="30" t="s">
        <v>426</v>
      </c>
      <c r="F34" s="30" t="s">
        <v>426</v>
      </c>
      <c r="G34" s="30" t="s">
        <v>426</v>
      </c>
      <c r="H34" s="30" t="s">
        <v>426</v>
      </c>
      <c r="I34" s="30" t="s">
        <v>426</v>
      </c>
      <c r="J34" s="30" t="s">
        <v>426</v>
      </c>
      <c r="K34" s="30" t="s">
        <v>426</v>
      </c>
      <c r="L34" s="30" t="s">
        <v>426</v>
      </c>
      <c r="M34" s="30" t="s">
        <v>426</v>
      </c>
      <c r="N34" s="30" t="s">
        <v>426</v>
      </c>
      <c r="O34" s="30" t="s">
        <v>426</v>
      </c>
    </row>
    <row r="35" spans="1:15" x14ac:dyDescent="0.3">
      <c r="A35" s="31"/>
      <c r="B35" s="31"/>
      <c r="C35" s="25" t="s">
        <v>462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1:15" x14ac:dyDescent="0.3">
      <c r="A36" s="25"/>
      <c r="B36" s="25"/>
      <c r="C36" s="25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x14ac:dyDescent="0.3">
      <c r="A37" s="26" t="s">
        <v>463</v>
      </c>
      <c r="B37" s="26" t="s">
        <v>464</v>
      </c>
      <c r="C37" s="26"/>
      <c r="D37" s="29">
        <v>4528</v>
      </c>
      <c r="E37" s="29">
        <v>5433</v>
      </c>
      <c r="F37" s="29">
        <v>6004</v>
      </c>
      <c r="G37" s="29">
        <v>4758</v>
      </c>
      <c r="H37" s="29">
        <v>4777</v>
      </c>
      <c r="I37" s="29">
        <v>7479</v>
      </c>
      <c r="J37" s="29">
        <v>3775</v>
      </c>
      <c r="K37" s="29">
        <v>5188</v>
      </c>
      <c r="L37" s="29">
        <v>5896</v>
      </c>
      <c r="M37" s="29">
        <v>5683</v>
      </c>
      <c r="N37" s="29">
        <v>5850</v>
      </c>
      <c r="O37" s="29">
        <v>5383</v>
      </c>
    </row>
    <row r="38" spans="1:15" x14ac:dyDescent="0.3">
      <c r="A38" s="25"/>
      <c r="B38" s="25"/>
      <c r="C38" s="25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5" x14ac:dyDescent="0.3">
      <c r="A39" s="31"/>
      <c r="B39" s="25" t="s">
        <v>465</v>
      </c>
      <c r="C39" s="25" t="s">
        <v>157</v>
      </c>
      <c r="D39" s="30">
        <v>103</v>
      </c>
      <c r="E39" s="30">
        <v>57</v>
      </c>
      <c r="F39" s="30">
        <v>153</v>
      </c>
      <c r="G39" s="30">
        <v>97</v>
      </c>
      <c r="H39" s="30">
        <v>56</v>
      </c>
      <c r="I39" s="30">
        <v>116</v>
      </c>
      <c r="J39" s="30">
        <v>94</v>
      </c>
      <c r="K39" s="30">
        <v>136</v>
      </c>
      <c r="L39" s="30">
        <v>74</v>
      </c>
      <c r="M39" s="30">
        <v>66</v>
      </c>
      <c r="N39" s="30">
        <v>39</v>
      </c>
      <c r="O39" s="30">
        <v>25</v>
      </c>
    </row>
    <row r="40" spans="1:15" x14ac:dyDescent="0.3">
      <c r="A40" s="31"/>
      <c r="B40" s="25" t="s">
        <v>466</v>
      </c>
      <c r="C40" s="25" t="s">
        <v>170</v>
      </c>
      <c r="D40" s="30">
        <v>0</v>
      </c>
      <c r="E40" s="30">
        <v>62</v>
      </c>
      <c r="F40" s="30">
        <v>14</v>
      </c>
      <c r="G40" s="30">
        <v>11</v>
      </c>
      <c r="H40" s="30">
        <v>27</v>
      </c>
      <c r="I40" s="30">
        <v>0</v>
      </c>
      <c r="J40" s="30">
        <v>2</v>
      </c>
      <c r="K40" s="30">
        <v>0</v>
      </c>
      <c r="L40" s="30">
        <v>8</v>
      </c>
      <c r="M40" s="30">
        <v>0</v>
      </c>
      <c r="N40" s="30">
        <v>0</v>
      </c>
      <c r="O40" s="30">
        <v>0</v>
      </c>
    </row>
    <row r="41" spans="1:15" x14ac:dyDescent="0.3">
      <c r="A41" s="31"/>
      <c r="B41" s="25" t="s">
        <v>467</v>
      </c>
      <c r="C41" s="25" t="s">
        <v>7</v>
      </c>
      <c r="D41" s="30">
        <v>175</v>
      </c>
      <c r="E41" s="30">
        <v>133</v>
      </c>
      <c r="F41" s="30">
        <v>45</v>
      </c>
      <c r="G41" s="30">
        <v>127</v>
      </c>
      <c r="H41" s="30">
        <v>65</v>
      </c>
      <c r="I41" s="30">
        <v>110</v>
      </c>
      <c r="J41" s="30">
        <v>0</v>
      </c>
      <c r="K41" s="30">
        <v>50</v>
      </c>
      <c r="L41" s="30">
        <v>59</v>
      </c>
      <c r="M41" s="30">
        <v>174</v>
      </c>
      <c r="N41" s="30">
        <v>16</v>
      </c>
      <c r="O41" s="30">
        <v>3</v>
      </c>
    </row>
    <row r="42" spans="1:15" x14ac:dyDescent="0.3">
      <c r="A42" s="31"/>
      <c r="B42" s="25" t="s">
        <v>468</v>
      </c>
      <c r="C42" s="25" t="s">
        <v>9</v>
      </c>
      <c r="D42" s="30">
        <v>21</v>
      </c>
      <c r="E42" s="30">
        <v>233</v>
      </c>
      <c r="F42" s="30">
        <v>43</v>
      </c>
      <c r="G42" s="30">
        <v>72</v>
      </c>
      <c r="H42" s="30">
        <v>54</v>
      </c>
      <c r="I42" s="30">
        <v>137</v>
      </c>
      <c r="J42" s="30">
        <v>26</v>
      </c>
      <c r="K42" s="30">
        <v>43</v>
      </c>
      <c r="L42" s="30">
        <v>23</v>
      </c>
      <c r="M42" s="30">
        <v>93</v>
      </c>
      <c r="N42" s="30">
        <v>63</v>
      </c>
      <c r="O42" s="30">
        <v>53</v>
      </c>
    </row>
    <row r="43" spans="1:15" x14ac:dyDescent="0.3">
      <c r="A43" s="31"/>
      <c r="B43" s="25" t="s">
        <v>469</v>
      </c>
      <c r="C43" s="25" t="s">
        <v>192</v>
      </c>
      <c r="D43" s="30">
        <v>92</v>
      </c>
      <c r="E43" s="30">
        <v>228</v>
      </c>
      <c r="F43" s="30">
        <v>166</v>
      </c>
      <c r="G43" s="30">
        <v>95</v>
      </c>
      <c r="H43" s="30">
        <v>250</v>
      </c>
      <c r="I43" s="30">
        <v>157</v>
      </c>
      <c r="J43" s="30">
        <v>53</v>
      </c>
      <c r="K43" s="30">
        <v>111</v>
      </c>
      <c r="L43" s="30">
        <v>60</v>
      </c>
      <c r="M43" s="30">
        <v>147</v>
      </c>
      <c r="N43" s="30">
        <v>64</v>
      </c>
      <c r="O43" s="30">
        <v>56</v>
      </c>
    </row>
    <row r="44" spans="1:15" x14ac:dyDescent="0.3">
      <c r="A44" s="31"/>
      <c r="B44" s="25" t="s">
        <v>470</v>
      </c>
      <c r="C44" s="25" t="s">
        <v>30</v>
      </c>
      <c r="D44" s="30">
        <v>36</v>
      </c>
      <c r="E44" s="30">
        <v>49</v>
      </c>
      <c r="F44" s="30">
        <v>29</v>
      </c>
      <c r="G44" s="30">
        <v>73</v>
      </c>
      <c r="H44" s="30">
        <v>31</v>
      </c>
      <c r="I44" s="30">
        <v>142</v>
      </c>
      <c r="J44" s="30">
        <v>95</v>
      </c>
      <c r="K44" s="30">
        <v>76</v>
      </c>
      <c r="L44" s="30">
        <v>17</v>
      </c>
      <c r="M44" s="30">
        <v>136</v>
      </c>
      <c r="N44" s="30">
        <v>156</v>
      </c>
      <c r="O44" s="30">
        <v>112</v>
      </c>
    </row>
    <row r="45" spans="1:15" x14ac:dyDescent="0.3">
      <c r="A45" s="31"/>
      <c r="B45" s="25" t="s">
        <v>471</v>
      </c>
      <c r="C45" s="25" t="s">
        <v>195</v>
      </c>
      <c r="D45" s="30">
        <v>57</v>
      </c>
      <c r="E45" s="30">
        <v>73</v>
      </c>
      <c r="F45" s="30">
        <v>106</v>
      </c>
      <c r="G45" s="30">
        <v>127</v>
      </c>
      <c r="H45" s="30">
        <v>70</v>
      </c>
      <c r="I45" s="30">
        <v>116</v>
      </c>
      <c r="J45" s="30">
        <v>69</v>
      </c>
      <c r="K45" s="30">
        <v>69</v>
      </c>
      <c r="L45" s="30">
        <v>100</v>
      </c>
      <c r="M45" s="30">
        <v>142</v>
      </c>
      <c r="N45" s="30">
        <v>52</v>
      </c>
      <c r="O45" s="30">
        <v>33</v>
      </c>
    </row>
    <row r="46" spans="1:15" x14ac:dyDescent="0.3">
      <c r="A46" s="31"/>
      <c r="B46" s="25" t="s">
        <v>472</v>
      </c>
      <c r="C46" s="25" t="s">
        <v>180</v>
      </c>
      <c r="D46" s="30">
        <v>40</v>
      </c>
      <c r="E46" s="30">
        <v>146</v>
      </c>
      <c r="F46" s="30">
        <v>188</v>
      </c>
      <c r="G46" s="30">
        <v>51</v>
      </c>
      <c r="H46" s="30">
        <v>67</v>
      </c>
      <c r="I46" s="30">
        <v>141</v>
      </c>
      <c r="J46" s="30">
        <v>55</v>
      </c>
      <c r="K46" s="30">
        <v>140</v>
      </c>
      <c r="L46" s="30">
        <v>90</v>
      </c>
      <c r="M46" s="30">
        <v>144</v>
      </c>
      <c r="N46" s="30">
        <v>140</v>
      </c>
      <c r="O46" s="30">
        <v>139</v>
      </c>
    </row>
    <row r="47" spans="1:15" x14ac:dyDescent="0.3">
      <c r="A47" s="31"/>
      <c r="B47" s="25" t="s">
        <v>473</v>
      </c>
      <c r="C47" s="25" t="s">
        <v>24</v>
      </c>
      <c r="D47" s="30">
        <v>424</v>
      </c>
      <c r="E47" s="30">
        <v>244</v>
      </c>
      <c r="F47" s="30">
        <v>234</v>
      </c>
      <c r="G47" s="30">
        <v>218</v>
      </c>
      <c r="H47" s="30">
        <v>180</v>
      </c>
      <c r="I47" s="30">
        <v>618</v>
      </c>
      <c r="J47" s="30">
        <v>275</v>
      </c>
      <c r="K47" s="30">
        <v>442</v>
      </c>
      <c r="L47" s="30">
        <v>613</v>
      </c>
      <c r="M47" s="30">
        <v>611</v>
      </c>
      <c r="N47" s="30">
        <v>456</v>
      </c>
      <c r="O47" s="30">
        <v>426</v>
      </c>
    </row>
    <row r="48" spans="1:15" x14ac:dyDescent="0.3">
      <c r="A48" s="31"/>
      <c r="B48" s="25" t="s">
        <v>474</v>
      </c>
      <c r="C48" s="25" t="s">
        <v>26</v>
      </c>
      <c r="D48" s="30">
        <v>300</v>
      </c>
      <c r="E48" s="30">
        <v>347</v>
      </c>
      <c r="F48" s="30">
        <v>415</v>
      </c>
      <c r="G48" s="30">
        <v>253</v>
      </c>
      <c r="H48" s="30">
        <v>231</v>
      </c>
      <c r="I48" s="30">
        <v>856</v>
      </c>
      <c r="J48" s="30">
        <v>277</v>
      </c>
      <c r="K48" s="30">
        <v>499</v>
      </c>
      <c r="L48" s="30">
        <v>633</v>
      </c>
      <c r="M48" s="30">
        <v>734</v>
      </c>
      <c r="N48" s="30">
        <v>273</v>
      </c>
      <c r="O48" s="30">
        <v>362</v>
      </c>
    </row>
    <row r="49" spans="1:15" x14ac:dyDescent="0.3">
      <c r="A49" s="31"/>
      <c r="B49" s="25" t="s">
        <v>475</v>
      </c>
      <c r="C49" s="25" t="s">
        <v>476</v>
      </c>
      <c r="D49" s="30" t="s">
        <v>426</v>
      </c>
      <c r="E49" s="30" t="s">
        <v>426</v>
      </c>
      <c r="F49" s="30" t="s">
        <v>426</v>
      </c>
      <c r="G49" s="30" t="s">
        <v>426</v>
      </c>
      <c r="H49" s="30" t="s">
        <v>426</v>
      </c>
      <c r="I49" s="30" t="s">
        <v>426</v>
      </c>
      <c r="J49" s="30" t="s">
        <v>426</v>
      </c>
      <c r="K49" s="30" t="s">
        <v>426</v>
      </c>
      <c r="L49" s="30" t="s">
        <v>426</v>
      </c>
      <c r="M49" s="30" t="s">
        <v>426</v>
      </c>
      <c r="N49" s="30" t="s">
        <v>426</v>
      </c>
      <c r="O49" s="30" t="s">
        <v>426</v>
      </c>
    </row>
    <row r="50" spans="1:15" x14ac:dyDescent="0.3">
      <c r="A50" s="31"/>
      <c r="B50" s="25" t="s">
        <v>477</v>
      </c>
      <c r="C50" s="25" t="s">
        <v>48</v>
      </c>
      <c r="D50" s="30">
        <v>97</v>
      </c>
      <c r="E50" s="30">
        <v>195</v>
      </c>
      <c r="F50" s="30">
        <v>174</v>
      </c>
      <c r="G50" s="30">
        <v>188</v>
      </c>
      <c r="H50" s="30">
        <v>123</v>
      </c>
      <c r="I50" s="30">
        <v>181</v>
      </c>
      <c r="J50" s="30">
        <v>90</v>
      </c>
      <c r="K50" s="30">
        <v>116</v>
      </c>
      <c r="L50" s="30">
        <v>180</v>
      </c>
      <c r="M50" s="30">
        <v>216</v>
      </c>
      <c r="N50" s="30">
        <v>134</v>
      </c>
      <c r="O50" s="30">
        <v>33</v>
      </c>
    </row>
    <row r="51" spans="1:15" x14ac:dyDescent="0.3">
      <c r="A51" s="31"/>
      <c r="B51" s="25" t="s">
        <v>478</v>
      </c>
      <c r="C51" s="25" t="s">
        <v>479</v>
      </c>
      <c r="D51" s="30" t="s">
        <v>426</v>
      </c>
      <c r="E51" s="30" t="s">
        <v>426</v>
      </c>
      <c r="F51" s="30" t="s">
        <v>426</v>
      </c>
      <c r="G51" s="30" t="s">
        <v>426</v>
      </c>
      <c r="H51" s="30" t="s">
        <v>426</v>
      </c>
      <c r="I51" s="30" t="s">
        <v>426</v>
      </c>
      <c r="J51" s="30" t="s">
        <v>426</v>
      </c>
      <c r="K51" s="30" t="s">
        <v>426</v>
      </c>
      <c r="L51" s="30" t="s">
        <v>426</v>
      </c>
      <c r="M51" s="30" t="s">
        <v>426</v>
      </c>
      <c r="N51" s="30" t="s">
        <v>426</v>
      </c>
      <c r="O51" s="30" t="s">
        <v>426</v>
      </c>
    </row>
    <row r="52" spans="1:15" x14ac:dyDescent="0.3">
      <c r="A52" s="31"/>
      <c r="B52" s="25" t="s">
        <v>480</v>
      </c>
      <c r="C52" s="25" t="s">
        <v>188</v>
      </c>
      <c r="D52" s="30">
        <v>39</v>
      </c>
      <c r="E52" s="30">
        <v>50</v>
      </c>
      <c r="F52" s="30">
        <v>39</v>
      </c>
      <c r="G52" s="30">
        <v>55</v>
      </c>
      <c r="H52" s="30">
        <v>60</v>
      </c>
      <c r="I52" s="30">
        <v>65</v>
      </c>
      <c r="J52" s="30">
        <v>15</v>
      </c>
      <c r="K52" s="30">
        <v>4</v>
      </c>
      <c r="L52" s="30">
        <v>0</v>
      </c>
      <c r="M52" s="30">
        <v>0</v>
      </c>
      <c r="N52" s="30">
        <v>0</v>
      </c>
      <c r="O52" s="30">
        <v>26</v>
      </c>
    </row>
    <row r="53" spans="1:15" x14ac:dyDescent="0.3">
      <c r="A53" s="31"/>
      <c r="B53" s="25" t="s">
        <v>481</v>
      </c>
      <c r="C53" s="25" t="s">
        <v>482</v>
      </c>
      <c r="D53" s="30" t="s">
        <v>426</v>
      </c>
      <c r="E53" s="30" t="s">
        <v>426</v>
      </c>
      <c r="F53" s="30" t="s">
        <v>426</v>
      </c>
      <c r="G53" s="30" t="s">
        <v>426</v>
      </c>
      <c r="H53" s="30" t="s">
        <v>426</v>
      </c>
      <c r="I53" s="30" t="s">
        <v>426</v>
      </c>
      <c r="J53" s="30" t="s">
        <v>426</v>
      </c>
      <c r="K53" s="30" t="s">
        <v>426</v>
      </c>
      <c r="L53" s="30" t="s">
        <v>426</v>
      </c>
      <c r="M53" s="30" t="s">
        <v>426</v>
      </c>
      <c r="N53" s="30" t="s">
        <v>426</v>
      </c>
      <c r="O53" s="30" t="s">
        <v>426</v>
      </c>
    </row>
    <row r="54" spans="1:15" x14ac:dyDescent="0.3">
      <c r="A54" s="31"/>
      <c r="B54" s="25" t="s">
        <v>483</v>
      </c>
      <c r="C54" s="25" t="s">
        <v>191</v>
      </c>
      <c r="D54" s="30">
        <v>45</v>
      </c>
      <c r="E54" s="30">
        <v>27</v>
      </c>
      <c r="F54" s="30">
        <v>67</v>
      </c>
      <c r="G54" s="30">
        <v>105</v>
      </c>
      <c r="H54" s="30">
        <v>31</v>
      </c>
      <c r="I54" s="30">
        <v>42</v>
      </c>
      <c r="J54" s="30">
        <v>41</v>
      </c>
      <c r="K54" s="30">
        <v>31</v>
      </c>
      <c r="L54" s="30">
        <v>37</v>
      </c>
      <c r="M54" s="30">
        <v>52</v>
      </c>
      <c r="N54" s="30">
        <v>25</v>
      </c>
      <c r="O54" s="30">
        <v>38</v>
      </c>
    </row>
    <row r="55" spans="1:15" x14ac:dyDescent="0.3">
      <c r="A55" s="31"/>
      <c r="B55" s="25" t="s">
        <v>484</v>
      </c>
      <c r="C55" s="25" t="s">
        <v>485</v>
      </c>
      <c r="D55" s="30" t="s">
        <v>426</v>
      </c>
      <c r="E55" s="30" t="s">
        <v>426</v>
      </c>
      <c r="F55" s="30" t="s">
        <v>426</v>
      </c>
      <c r="G55" s="30" t="s">
        <v>426</v>
      </c>
      <c r="H55" s="30" t="s">
        <v>426</v>
      </c>
      <c r="I55" s="30" t="s">
        <v>426</v>
      </c>
      <c r="J55" s="30" t="s">
        <v>426</v>
      </c>
      <c r="K55" s="30" t="s">
        <v>426</v>
      </c>
      <c r="L55" s="30" t="s">
        <v>426</v>
      </c>
      <c r="M55" s="30" t="s">
        <v>426</v>
      </c>
      <c r="N55" s="30" t="s">
        <v>426</v>
      </c>
      <c r="O55" s="30" t="s">
        <v>426</v>
      </c>
    </row>
    <row r="56" spans="1:15" x14ac:dyDescent="0.3">
      <c r="A56" s="31"/>
      <c r="B56" s="25" t="s">
        <v>486</v>
      </c>
      <c r="C56" s="25" t="s">
        <v>52</v>
      </c>
      <c r="D56" s="30">
        <v>53</v>
      </c>
      <c r="E56" s="30">
        <v>125</v>
      </c>
      <c r="F56" s="30">
        <v>116</v>
      </c>
      <c r="G56" s="30">
        <v>44</v>
      </c>
      <c r="H56" s="30">
        <v>55</v>
      </c>
      <c r="I56" s="30">
        <v>60</v>
      </c>
      <c r="J56" s="30">
        <v>37</v>
      </c>
      <c r="K56" s="30">
        <v>69</v>
      </c>
      <c r="L56" s="30">
        <v>131</v>
      </c>
      <c r="M56" s="30">
        <v>115</v>
      </c>
      <c r="N56" s="30">
        <v>159</v>
      </c>
      <c r="O56" s="30">
        <v>47</v>
      </c>
    </row>
    <row r="57" spans="1:15" x14ac:dyDescent="0.3">
      <c r="A57" s="25"/>
      <c r="B57" s="25" t="s">
        <v>487</v>
      </c>
      <c r="C57" s="25" t="s">
        <v>45</v>
      </c>
      <c r="D57" s="30">
        <v>141</v>
      </c>
      <c r="E57" s="30">
        <v>166</v>
      </c>
      <c r="F57" s="30">
        <v>192</v>
      </c>
      <c r="G57" s="30">
        <v>176</v>
      </c>
      <c r="H57" s="30">
        <v>70</v>
      </c>
      <c r="I57" s="30">
        <v>151</v>
      </c>
      <c r="J57" s="30">
        <v>152</v>
      </c>
      <c r="K57" s="30">
        <v>289</v>
      </c>
      <c r="L57" s="30">
        <v>371</v>
      </c>
      <c r="M57" s="30">
        <v>112</v>
      </c>
      <c r="N57" s="30">
        <v>136</v>
      </c>
      <c r="O57" s="30">
        <v>124</v>
      </c>
    </row>
    <row r="58" spans="1:15" x14ac:dyDescent="0.3">
      <c r="A58" s="31"/>
      <c r="B58" s="25" t="s">
        <v>488</v>
      </c>
      <c r="C58" s="25" t="s">
        <v>68</v>
      </c>
      <c r="D58" s="30">
        <v>10</v>
      </c>
      <c r="E58" s="30">
        <v>23</v>
      </c>
      <c r="F58" s="30">
        <v>19</v>
      </c>
      <c r="G58" s="30">
        <v>11</v>
      </c>
      <c r="H58" s="30">
        <v>67</v>
      </c>
      <c r="I58" s="30">
        <v>44</v>
      </c>
      <c r="J58" s="30">
        <v>16</v>
      </c>
      <c r="K58" s="30">
        <v>20</v>
      </c>
      <c r="L58" s="30">
        <v>14</v>
      </c>
      <c r="M58" s="30">
        <v>5</v>
      </c>
      <c r="N58" s="30">
        <v>14</v>
      </c>
      <c r="O58" s="30">
        <v>4</v>
      </c>
    </row>
    <row r="59" spans="1:15" x14ac:dyDescent="0.3">
      <c r="A59" s="31"/>
      <c r="B59" s="25" t="s">
        <v>489</v>
      </c>
      <c r="C59" s="25" t="s">
        <v>216</v>
      </c>
      <c r="D59" s="30">
        <v>88</v>
      </c>
      <c r="E59" s="30">
        <v>183</v>
      </c>
      <c r="F59" s="30">
        <v>206</v>
      </c>
      <c r="G59" s="30">
        <v>119</v>
      </c>
      <c r="H59" s="30">
        <v>134</v>
      </c>
      <c r="I59" s="30">
        <v>395</v>
      </c>
      <c r="J59" s="30">
        <v>56</v>
      </c>
      <c r="K59" s="30">
        <v>81</v>
      </c>
      <c r="L59" s="30">
        <v>248</v>
      </c>
      <c r="M59" s="30">
        <v>159</v>
      </c>
      <c r="N59" s="30">
        <v>314</v>
      </c>
      <c r="O59" s="30">
        <v>176</v>
      </c>
    </row>
    <row r="60" spans="1:15" x14ac:dyDescent="0.3">
      <c r="A60" s="31"/>
      <c r="B60" s="25" t="s">
        <v>490</v>
      </c>
      <c r="C60" s="25" t="s">
        <v>79</v>
      </c>
      <c r="D60" s="30">
        <v>26</v>
      </c>
      <c r="E60" s="30">
        <v>62</v>
      </c>
      <c r="F60" s="30">
        <v>98</v>
      </c>
      <c r="G60" s="30">
        <v>29</v>
      </c>
      <c r="H60" s="30">
        <v>62</v>
      </c>
      <c r="I60" s="30">
        <v>127</v>
      </c>
      <c r="J60" s="30">
        <v>112</v>
      </c>
      <c r="K60" s="30">
        <v>172</v>
      </c>
      <c r="L60" s="30">
        <v>161</v>
      </c>
      <c r="M60" s="30">
        <v>54</v>
      </c>
      <c r="N60" s="30">
        <v>44</v>
      </c>
      <c r="O60" s="30">
        <v>17</v>
      </c>
    </row>
    <row r="61" spans="1:15" x14ac:dyDescent="0.3">
      <c r="A61" s="31"/>
      <c r="B61" s="25" t="s">
        <v>491</v>
      </c>
      <c r="C61" s="25" t="s">
        <v>219</v>
      </c>
      <c r="D61" s="30">
        <v>407</v>
      </c>
      <c r="E61" s="30">
        <v>297</v>
      </c>
      <c r="F61" s="30">
        <v>424</v>
      </c>
      <c r="G61" s="30">
        <v>423</v>
      </c>
      <c r="H61" s="30">
        <v>434</v>
      </c>
      <c r="I61" s="30">
        <v>701</v>
      </c>
      <c r="J61" s="30">
        <v>580</v>
      </c>
      <c r="K61" s="30">
        <v>484</v>
      </c>
      <c r="L61" s="30">
        <v>505</v>
      </c>
      <c r="M61" s="30">
        <v>296</v>
      </c>
      <c r="N61" s="30">
        <v>263</v>
      </c>
      <c r="O61" s="30">
        <v>346</v>
      </c>
    </row>
    <row r="62" spans="1:15" x14ac:dyDescent="0.3">
      <c r="A62" s="31"/>
      <c r="B62" s="25" t="s">
        <v>492</v>
      </c>
      <c r="C62" s="25" t="s">
        <v>493</v>
      </c>
      <c r="D62" s="30" t="s">
        <v>426</v>
      </c>
      <c r="E62" s="30" t="s">
        <v>426</v>
      </c>
      <c r="F62" s="30" t="s">
        <v>426</v>
      </c>
      <c r="G62" s="30" t="s">
        <v>426</v>
      </c>
      <c r="H62" s="30" t="s">
        <v>426</v>
      </c>
      <c r="I62" s="30" t="s">
        <v>426</v>
      </c>
      <c r="J62" s="30" t="s">
        <v>426</v>
      </c>
      <c r="K62" s="30" t="s">
        <v>426</v>
      </c>
      <c r="L62" s="30" t="s">
        <v>426</v>
      </c>
      <c r="M62" s="30" t="s">
        <v>426</v>
      </c>
      <c r="N62" s="30" t="s">
        <v>426</v>
      </c>
      <c r="O62" s="30" t="s">
        <v>426</v>
      </c>
    </row>
    <row r="63" spans="1:15" x14ac:dyDescent="0.3">
      <c r="A63" s="31"/>
      <c r="B63" s="25" t="s">
        <v>494</v>
      </c>
      <c r="C63" s="25" t="s">
        <v>197</v>
      </c>
      <c r="D63" s="30">
        <v>371</v>
      </c>
      <c r="E63" s="30">
        <v>377</v>
      </c>
      <c r="F63" s="30">
        <v>741</v>
      </c>
      <c r="G63" s="30">
        <v>328</v>
      </c>
      <c r="H63" s="30">
        <v>374</v>
      </c>
      <c r="I63" s="30">
        <v>341</v>
      </c>
      <c r="J63" s="30">
        <v>115</v>
      </c>
      <c r="K63" s="30">
        <v>226</v>
      </c>
      <c r="L63" s="30">
        <v>305</v>
      </c>
      <c r="M63" s="30">
        <v>293</v>
      </c>
      <c r="N63" s="30">
        <v>418</v>
      </c>
      <c r="O63" s="30">
        <v>391</v>
      </c>
    </row>
    <row r="64" spans="1:15" x14ac:dyDescent="0.3">
      <c r="A64" s="31"/>
      <c r="B64" s="25" t="s">
        <v>495</v>
      </c>
      <c r="C64" s="25" t="s">
        <v>199</v>
      </c>
      <c r="D64" s="30">
        <v>250</v>
      </c>
      <c r="E64" s="30">
        <v>104</v>
      </c>
      <c r="F64" s="30">
        <v>222</v>
      </c>
      <c r="G64" s="30">
        <v>136</v>
      </c>
      <c r="H64" s="30">
        <v>219</v>
      </c>
      <c r="I64" s="30">
        <v>148</v>
      </c>
      <c r="J64" s="30">
        <v>15</v>
      </c>
      <c r="K64" s="30">
        <v>77</v>
      </c>
      <c r="L64" s="30">
        <v>21</v>
      </c>
      <c r="M64" s="30">
        <v>45</v>
      </c>
      <c r="N64" s="30">
        <v>169</v>
      </c>
      <c r="O64" s="30">
        <v>124</v>
      </c>
    </row>
    <row r="65" spans="1:15" x14ac:dyDescent="0.3">
      <c r="A65" s="31"/>
      <c r="B65" s="25" t="s">
        <v>496</v>
      </c>
      <c r="C65" s="25" t="s">
        <v>87</v>
      </c>
      <c r="D65" s="30">
        <v>2</v>
      </c>
      <c r="E65" s="30">
        <v>11</v>
      </c>
      <c r="F65" s="30">
        <v>26</v>
      </c>
      <c r="G65" s="30">
        <v>43</v>
      </c>
      <c r="H65" s="30">
        <v>48</v>
      </c>
      <c r="I65" s="30">
        <v>121</v>
      </c>
      <c r="J65" s="30">
        <v>51</v>
      </c>
      <c r="K65" s="30">
        <v>48</v>
      </c>
      <c r="L65" s="30">
        <v>27</v>
      </c>
      <c r="M65" s="30">
        <v>7</v>
      </c>
      <c r="N65" s="30">
        <v>46</v>
      </c>
      <c r="O65" s="30">
        <v>21</v>
      </c>
    </row>
    <row r="66" spans="1:15" x14ac:dyDescent="0.3">
      <c r="A66" s="31"/>
      <c r="B66" s="25" t="s">
        <v>497</v>
      </c>
      <c r="C66" s="25" t="s">
        <v>102</v>
      </c>
      <c r="D66" s="30">
        <v>19</v>
      </c>
      <c r="E66" s="30">
        <v>10</v>
      </c>
      <c r="F66" s="30">
        <v>86</v>
      </c>
      <c r="G66" s="30">
        <v>104</v>
      </c>
      <c r="H66" s="30">
        <v>40</v>
      </c>
      <c r="I66" s="30">
        <v>141</v>
      </c>
      <c r="J66" s="30">
        <v>83</v>
      </c>
      <c r="K66" s="30">
        <v>179</v>
      </c>
      <c r="L66" s="30">
        <v>183</v>
      </c>
      <c r="M66" s="30">
        <v>110</v>
      </c>
      <c r="N66" s="30">
        <v>182</v>
      </c>
      <c r="O66" s="30">
        <v>436</v>
      </c>
    </row>
    <row r="67" spans="1:15" x14ac:dyDescent="0.3">
      <c r="A67" s="31"/>
      <c r="B67" s="25" t="s">
        <v>498</v>
      </c>
      <c r="C67" s="25" t="s">
        <v>108</v>
      </c>
      <c r="D67" s="30">
        <v>104</v>
      </c>
      <c r="E67" s="30">
        <v>38</v>
      </c>
      <c r="F67" s="30">
        <v>66</v>
      </c>
      <c r="G67" s="30">
        <v>87</v>
      </c>
      <c r="H67" s="30">
        <v>53</v>
      </c>
      <c r="I67" s="30">
        <v>106</v>
      </c>
      <c r="J67" s="30">
        <v>65</v>
      </c>
      <c r="K67" s="30">
        <v>120</v>
      </c>
      <c r="L67" s="30">
        <v>88</v>
      </c>
      <c r="M67" s="30">
        <v>112</v>
      </c>
      <c r="N67" s="30">
        <v>129</v>
      </c>
      <c r="O67" s="30">
        <v>126</v>
      </c>
    </row>
    <row r="68" spans="1:15" x14ac:dyDescent="0.3">
      <c r="A68" s="31"/>
      <c r="B68" s="25" t="s">
        <v>499</v>
      </c>
      <c r="C68" s="25" t="s">
        <v>201</v>
      </c>
      <c r="D68" s="30">
        <v>72</v>
      </c>
      <c r="E68" s="30">
        <v>242</v>
      </c>
      <c r="F68" s="30">
        <v>134</v>
      </c>
      <c r="G68" s="30">
        <v>113</v>
      </c>
      <c r="H68" s="30">
        <v>119</v>
      </c>
      <c r="I68" s="30">
        <v>123</v>
      </c>
      <c r="J68" s="30">
        <v>31</v>
      </c>
      <c r="K68" s="30">
        <v>65</v>
      </c>
      <c r="L68" s="30">
        <v>54</v>
      </c>
      <c r="M68" s="30">
        <v>130</v>
      </c>
      <c r="N68" s="30">
        <v>111</v>
      </c>
      <c r="O68" s="30">
        <v>106</v>
      </c>
    </row>
    <row r="69" spans="1:15" x14ac:dyDescent="0.3">
      <c r="A69" s="31"/>
      <c r="B69" s="25" t="s">
        <v>500</v>
      </c>
      <c r="C69" s="25" t="s">
        <v>123</v>
      </c>
      <c r="D69" s="30">
        <v>47</v>
      </c>
      <c r="E69" s="30">
        <v>32</v>
      </c>
      <c r="F69" s="30">
        <v>35</v>
      </c>
      <c r="G69" s="30">
        <v>38</v>
      </c>
      <c r="H69" s="30">
        <v>165</v>
      </c>
      <c r="I69" s="30">
        <v>81</v>
      </c>
      <c r="J69" s="30">
        <v>12</v>
      </c>
      <c r="K69" s="30">
        <v>25</v>
      </c>
      <c r="L69" s="30">
        <v>7</v>
      </c>
      <c r="M69" s="30">
        <v>24</v>
      </c>
      <c r="N69" s="30">
        <v>0</v>
      </c>
      <c r="O69" s="30">
        <v>26</v>
      </c>
    </row>
    <row r="70" spans="1:15" x14ac:dyDescent="0.3">
      <c r="A70" s="31"/>
      <c r="B70" s="25" t="s">
        <v>501</v>
      </c>
      <c r="C70" s="25" t="s">
        <v>203</v>
      </c>
      <c r="D70" s="30">
        <v>332</v>
      </c>
      <c r="E70" s="30">
        <v>337</v>
      </c>
      <c r="F70" s="30">
        <v>258</v>
      </c>
      <c r="G70" s="30">
        <v>180</v>
      </c>
      <c r="H70" s="30">
        <v>171</v>
      </c>
      <c r="I70" s="30">
        <v>570</v>
      </c>
      <c r="J70" s="30">
        <v>211</v>
      </c>
      <c r="K70" s="30">
        <v>461</v>
      </c>
      <c r="L70" s="30">
        <v>258</v>
      </c>
      <c r="M70" s="30">
        <v>244</v>
      </c>
      <c r="N70" s="30">
        <v>301</v>
      </c>
      <c r="O70" s="30">
        <v>293</v>
      </c>
    </row>
    <row r="71" spans="1:15" x14ac:dyDescent="0.3">
      <c r="A71" s="31"/>
      <c r="B71" s="25" t="s">
        <v>502</v>
      </c>
      <c r="C71" s="25" t="s">
        <v>220</v>
      </c>
      <c r="D71" s="30">
        <v>130</v>
      </c>
      <c r="E71" s="30">
        <v>221</v>
      </c>
      <c r="F71" s="30">
        <v>213</v>
      </c>
      <c r="G71" s="30">
        <v>257</v>
      </c>
      <c r="H71" s="30">
        <v>61</v>
      </c>
      <c r="I71" s="30">
        <v>134</v>
      </c>
      <c r="J71" s="30">
        <v>94</v>
      </c>
      <c r="K71" s="30">
        <v>64</v>
      </c>
      <c r="L71" s="30">
        <v>169</v>
      </c>
      <c r="M71" s="30">
        <v>163</v>
      </c>
      <c r="N71" s="30">
        <v>210</v>
      </c>
      <c r="O71" s="30">
        <v>133</v>
      </c>
    </row>
    <row r="72" spans="1:15" x14ac:dyDescent="0.3">
      <c r="A72" s="31"/>
      <c r="B72" s="25" t="s">
        <v>503</v>
      </c>
      <c r="C72" s="25" t="s">
        <v>205</v>
      </c>
      <c r="D72" s="30">
        <v>94</v>
      </c>
      <c r="E72" s="30">
        <v>52</v>
      </c>
      <c r="F72" s="30">
        <v>67</v>
      </c>
      <c r="G72" s="30">
        <v>69</v>
      </c>
      <c r="H72" s="30">
        <v>83</v>
      </c>
      <c r="I72" s="30">
        <v>226</v>
      </c>
      <c r="J72" s="30">
        <v>68</v>
      </c>
      <c r="K72" s="30">
        <v>102</v>
      </c>
      <c r="L72" s="30">
        <v>76</v>
      </c>
      <c r="M72" s="30">
        <v>112</v>
      </c>
      <c r="N72" s="30">
        <v>53</v>
      </c>
      <c r="O72" s="30">
        <v>44</v>
      </c>
    </row>
    <row r="73" spans="1:15" x14ac:dyDescent="0.3">
      <c r="A73" s="31"/>
      <c r="B73" s="25" t="s">
        <v>504</v>
      </c>
      <c r="C73" s="25" t="s">
        <v>129</v>
      </c>
      <c r="D73" s="30">
        <v>25</v>
      </c>
      <c r="E73" s="30">
        <v>40</v>
      </c>
      <c r="F73" s="30">
        <v>33</v>
      </c>
      <c r="G73" s="30">
        <v>29</v>
      </c>
      <c r="H73" s="30">
        <v>38</v>
      </c>
      <c r="I73" s="30">
        <v>82</v>
      </c>
      <c r="J73" s="30">
        <v>101</v>
      </c>
      <c r="K73" s="30">
        <v>66</v>
      </c>
      <c r="L73" s="30">
        <v>24</v>
      </c>
      <c r="M73" s="30">
        <v>98</v>
      </c>
      <c r="N73" s="30">
        <v>205</v>
      </c>
      <c r="O73" s="30">
        <v>37</v>
      </c>
    </row>
    <row r="74" spans="1:15" x14ac:dyDescent="0.3">
      <c r="A74" s="31"/>
      <c r="B74" s="25" t="s">
        <v>505</v>
      </c>
      <c r="C74" s="25" t="s">
        <v>222</v>
      </c>
      <c r="D74" s="30">
        <v>165</v>
      </c>
      <c r="E74" s="30">
        <v>116</v>
      </c>
      <c r="F74" s="30">
        <v>249</v>
      </c>
      <c r="G74" s="30">
        <v>162</v>
      </c>
      <c r="H74" s="30">
        <v>193</v>
      </c>
      <c r="I74" s="30">
        <v>122</v>
      </c>
      <c r="J74" s="30">
        <v>29</v>
      </c>
      <c r="K74" s="30">
        <v>68</v>
      </c>
      <c r="L74" s="30">
        <v>90</v>
      </c>
      <c r="M74" s="30">
        <v>103</v>
      </c>
      <c r="N74" s="30">
        <v>266</v>
      </c>
      <c r="O74" s="30">
        <v>291</v>
      </c>
    </row>
    <row r="75" spans="1:15" x14ac:dyDescent="0.3">
      <c r="A75" s="31"/>
      <c r="B75" s="25" t="s">
        <v>506</v>
      </c>
      <c r="C75" s="25" t="s">
        <v>204</v>
      </c>
      <c r="D75" s="30">
        <v>77</v>
      </c>
      <c r="E75" s="30">
        <v>99</v>
      </c>
      <c r="F75" s="30">
        <v>152</v>
      </c>
      <c r="G75" s="30">
        <v>92</v>
      </c>
      <c r="H75" s="30">
        <v>135</v>
      </c>
      <c r="I75" s="30">
        <v>229</v>
      </c>
      <c r="J75" s="30">
        <v>90</v>
      </c>
      <c r="K75" s="30">
        <v>111</v>
      </c>
      <c r="L75" s="30">
        <v>336</v>
      </c>
      <c r="M75" s="30">
        <v>139</v>
      </c>
      <c r="N75" s="30">
        <v>165</v>
      </c>
      <c r="O75" s="30">
        <v>185</v>
      </c>
    </row>
    <row r="76" spans="1:15" x14ac:dyDescent="0.3">
      <c r="A76" s="31"/>
      <c r="B76" s="25" t="s">
        <v>507</v>
      </c>
      <c r="C76" s="25" t="s">
        <v>206</v>
      </c>
      <c r="D76" s="30">
        <v>112</v>
      </c>
      <c r="E76" s="30">
        <v>141</v>
      </c>
      <c r="F76" s="30">
        <v>160</v>
      </c>
      <c r="G76" s="30">
        <v>157</v>
      </c>
      <c r="H76" s="30">
        <v>144</v>
      </c>
      <c r="I76" s="30">
        <v>212</v>
      </c>
      <c r="J76" s="30">
        <v>83</v>
      </c>
      <c r="K76" s="30">
        <v>102</v>
      </c>
      <c r="L76" s="30">
        <v>80</v>
      </c>
      <c r="M76" s="30">
        <v>106</v>
      </c>
      <c r="N76" s="30">
        <v>88</v>
      </c>
      <c r="O76" s="30">
        <v>57</v>
      </c>
    </row>
    <row r="77" spans="1:15" x14ac:dyDescent="0.3">
      <c r="A77" s="31"/>
      <c r="B77" s="25" t="s">
        <v>508</v>
      </c>
      <c r="C77" s="25" t="s">
        <v>209</v>
      </c>
      <c r="D77" s="30">
        <v>122</v>
      </c>
      <c r="E77" s="30">
        <v>115</v>
      </c>
      <c r="F77" s="30">
        <v>77</v>
      </c>
      <c r="G77" s="30">
        <v>88</v>
      </c>
      <c r="H77" s="30">
        <v>179</v>
      </c>
      <c r="I77" s="30">
        <v>88</v>
      </c>
      <c r="J77" s="30">
        <v>45</v>
      </c>
      <c r="K77" s="30">
        <v>104</v>
      </c>
      <c r="L77" s="30">
        <v>165</v>
      </c>
      <c r="M77" s="30">
        <v>48</v>
      </c>
      <c r="N77" s="30">
        <v>73</v>
      </c>
      <c r="O77" s="30">
        <v>33</v>
      </c>
    </row>
    <row r="78" spans="1:15" x14ac:dyDescent="0.3">
      <c r="A78" s="31"/>
      <c r="B78" s="25" t="s">
        <v>509</v>
      </c>
      <c r="C78" s="25" t="s">
        <v>510</v>
      </c>
      <c r="D78" s="30" t="s">
        <v>426</v>
      </c>
      <c r="E78" s="30" t="s">
        <v>426</v>
      </c>
      <c r="F78" s="30" t="s">
        <v>426</v>
      </c>
      <c r="G78" s="30" t="s">
        <v>426</v>
      </c>
      <c r="H78" s="30" t="s">
        <v>426</v>
      </c>
      <c r="I78" s="30" t="s">
        <v>426</v>
      </c>
      <c r="J78" s="30" t="s">
        <v>426</v>
      </c>
      <c r="K78" s="30" t="s">
        <v>426</v>
      </c>
      <c r="L78" s="30" t="s">
        <v>426</v>
      </c>
      <c r="M78" s="30" t="s">
        <v>426</v>
      </c>
      <c r="N78" s="30" t="s">
        <v>426</v>
      </c>
      <c r="O78" s="30" t="s">
        <v>426</v>
      </c>
    </row>
    <row r="79" spans="1:15" x14ac:dyDescent="0.3">
      <c r="A79" s="31"/>
      <c r="B79" s="25" t="s">
        <v>511</v>
      </c>
      <c r="C79" s="25" t="s">
        <v>117</v>
      </c>
      <c r="D79" s="30">
        <v>138</v>
      </c>
      <c r="E79" s="30">
        <v>303</v>
      </c>
      <c r="F79" s="30">
        <v>187</v>
      </c>
      <c r="G79" s="30">
        <v>227</v>
      </c>
      <c r="H79" s="30">
        <v>212</v>
      </c>
      <c r="I79" s="30">
        <v>112</v>
      </c>
      <c r="J79" s="30">
        <v>149</v>
      </c>
      <c r="K79" s="30">
        <v>72</v>
      </c>
      <c r="L79" s="30">
        <v>43</v>
      </c>
      <c r="M79" s="30">
        <v>100</v>
      </c>
      <c r="N79" s="30">
        <v>22</v>
      </c>
      <c r="O79" s="30">
        <v>152</v>
      </c>
    </row>
    <row r="80" spans="1:15" x14ac:dyDescent="0.3">
      <c r="A80" s="31"/>
      <c r="B80" s="25" t="s">
        <v>512</v>
      </c>
      <c r="C80" s="25" t="s">
        <v>137</v>
      </c>
      <c r="D80" s="30">
        <v>25</v>
      </c>
      <c r="E80" s="30">
        <v>29</v>
      </c>
      <c r="F80" s="30">
        <v>154</v>
      </c>
      <c r="G80" s="30">
        <v>81</v>
      </c>
      <c r="H80" s="30">
        <v>62</v>
      </c>
      <c r="I80" s="30">
        <v>10</v>
      </c>
      <c r="J80" s="30">
        <v>92</v>
      </c>
      <c r="K80" s="30">
        <v>104</v>
      </c>
      <c r="L80" s="30">
        <v>51</v>
      </c>
      <c r="M80" s="30">
        <v>23</v>
      </c>
      <c r="N80" s="30">
        <v>227</v>
      </c>
      <c r="O80" s="30">
        <v>133</v>
      </c>
    </row>
    <row r="81" spans="1:15" x14ac:dyDescent="0.3">
      <c r="A81" s="31"/>
      <c r="B81" s="25" t="s">
        <v>513</v>
      </c>
      <c r="C81" s="25" t="s">
        <v>212</v>
      </c>
      <c r="D81" s="30">
        <v>58</v>
      </c>
      <c r="E81" s="30">
        <v>191</v>
      </c>
      <c r="F81" s="30">
        <v>97</v>
      </c>
      <c r="G81" s="30">
        <v>75</v>
      </c>
      <c r="H81" s="30">
        <v>66</v>
      </c>
      <c r="I81" s="30">
        <v>155</v>
      </c>
      <c r="J81" s="30">
        <v>106</v>
      </c>
      <c r="K81" s="30">
        <v>221</v>
      </c>
      <c r="L81" s="30">
        <v>336</v>
      </c>
      <c r="M81" s="30">
        <v>325</v>
      </c>
      <c r="N81" s="30">
        <v>467</v>
      </c>
      <c r="O81" s="30">
        <v>381</v>
      </c>
    </row>
    <row r="82" spans="1:15" x14ac:dyDescent="0.3">
      <c r="A82" s="31"/>
      <c r="B82" s="25" t="s">
        <v>514</v>
      </c>
      <c r="C82" s="25" t="s">
        <v>224</v>
      </c>
      <c r="D82" s="30">
        <v>192</v>
      </c>
      <c r="E82" s="30">
        <v>228</v>
      </c>
      <c r="F82" s="30">
        <v>209</v>
      </c>
      <c r="G82" s="30">
        <v>193</v>
      </c>
      <c r="H82" s="30">
        <v>314</v>
      </c>
      <c r="I82" s="30">
        <v>265</v>
      </c>
      <c r="J82" s="30">
        <v>248</v>
      </c>
      <c r="K82" s="30">
        <v>66</v>
      </c>
      <c r="L82" s="30">
        <v>212</v>
      </c>
      <c r="M82" s="30">
        <v>153</v>
      </c>
      <c r="N82" s="30">
        <v>231</v>
      </c>
      <c r="O82" s="30">
        <v>279</v>
      </c>
    </row>
    <row r="83" spans="1:15" x14ac:dyDescent="0.3">
      <c r="A83" s="31"/>
      <c r="B83" s="25" t="s">
        <v>515</v>
      </c>
      <c r="C83" s="25" t="s">
        <v>141</v>
      </c>
      <c r="D83" s="30">
        <v>39</v>
      </c>
      <c r="E83" s="30">
        <v>47</v>
      </c>
      <c r="F83" s="30">
        <v>110</v>
      </c>
      <c r="G83" s="30">
        <v>25</v>
      </c>
      <c r="H83" s="30">
        <v>34</v>
      </c>
      <c r="I83" s="30">
        <v>54</v>
      </c>
      <c r="J83" s="30">
        <v>42</v>
      </c>
      <c r="K83" s="30">
        <v>75</v>
      </c>
      <c r="L83" s="30">
        <v>47</v>
      </c>
      <c r="M83" s="30">
        <v>92</v>
      </c>
      <c r="N83" s="30">
        <v>139</v>
      </c>
      <c r="O83" s="30">
        <v>115</v>
      </c>
    </row>
    <row r="84" spans="1:15" x14ac:dyDescent="0.3">
      <c r="A84" s="31"/>
      <c r="B84" s="31"/>
      <c r="C84" s="25" t="s">
        <v>462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</row>
    <row r="85" spans="1:15" x14ac:dyDescent="0.3">
      <c r="A85" s="31"/>
      <c r="B85" s="25"/>
      <c r="C85" s="25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</row>
    <row r="86" spans="1:15" x14ac:dyDescent="0.3">
      <c r="A86" s="26" t="s">
        <v>516</v>
      </c>
      <c r="B86" s="26" t="s">
        <v>517</v>
      </c>
      <c r="C86" s="26"/>
      <c r="D86" s="29">
        <v>2901</v>
      </c>
      <c r="E86" s="29">
        <v>4387</v>
      </c>
      <c r="F86" s="29">
        <v>4488</v>
      </c>
      <c r="G86" s="29">
        <v>2673</v>
      </c>
      <c r="H86" s="29">
        <v>2827</v>
      </c>
      <c r="I86" s="29">
        <v>3776</v>
      </c>
      <c r="J86" s="29">
        <v>2638</v>
      </c>
      <c r="K86" s="29">
        <v>2993</v>
      </c>
      <c r="L86" s="29">
        <v>2949</v>
      </c>
      <c r="M86" s="29">
        <v>3996</v>
      </c>
      <c r="N86" s="29">
        <v>3663</v>
      </c>
      <c r="O86" s="29">
        <v>3497</v>
      </c>
    </row>
    <row r="87" spans="1:15" x14ac:dyDescent="0.3">
      <c r="A87" s="31"/>
      <c r="B87" s="25"/>
      <c r="C87" s="25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</row>
    <row r="88" spans="1:15" x14ac:dyDescent="0.3">
      <c r="A88" s="31"/>
      <c r="B88" s="25" t="s">
        <v>518</v>
      </c>
      <c r="C88" s="25" t="s">
        <v>228</v>
      </c>
      <c r="D88" s="30">
        <v>300</v>
      </c>
      <c r="E88" s="30">
        <v>472</v>
      </c>
      <c r="F88" s="30">
        <v>374</v>
      </c>
      <c r="G88" s="30">
        <v>157</v>
      </c>
      <c r="H88" s="30">
        <v>215</v>
      </c>
      <c r="I88" s="30">
        <v>217</v>
      </c>
      <c r="J88" s="30">
        <v>169</v>
      </c>
      <c r="K88" s="30">
        <v>172</v>
      </c>
      <c r="L88" s="30">
        <v>130</v>
      </c>
      <c r="M88" s="30">
        <v>209</v>
      </c>
      <c r="N88" s="30">
        <v>208</v>
      </c>
      <c r="O88" s="30">
        <v>228</v>
      </c>
    </row>
    <row r="89" spans="1:15" x14ac:dyDescent="0.3">
      <c r="A89" s="31"/>
      <c r="B89" s="25" t="s">
        <v>519</v>
      </c>
      <c r="C89" s="25" t="s">
        <v>520</v>
      </c>
      <c r="D89" s="30" t="s">
        <v>426</v>
      </c>
      <c r="E89" s="30" t="s">
        <v>426</v>
      </c>
      <c r="F89" s="30" t="s">
        <v>426</v>
      </c>
      <c r="G89" s="30" t="s">
        <v>426</v>
      </c>
      <c r="H89" s="30" t="s">
        <v>426</v>
      </c>
      <c r="I89" s="30" t="s">
        <v>426</v>
      </c>
      <c r="J89" s="30" t="s">
        <v>426</v>
      </c>
      <c r="K89" s="30" t="s">
        <v>426</v>
      </c>
      <c r="L89" s="30" t="s">
        <v>426</v>
      </c>
      <c r="M89" s="30" t="s">
        <v>426</v>
      </c>
      <c r="N89" s="30" t="s">
        <v>426</v>
      </c>
      <c r="O89" s="30" t="s">
        <v>426</v>
      </c>
    </row>
    <row r="90" spans="1:15" x14ac:dyDescent="0.3">
      <c r="A90" s="31"/>
      <c r="B90" s="25" t="s">
        <v>521</v>
      </c>
      <c r="C90" s="25" t="s">
        <v>522</v>
      </c>
      <c r="D90" s="30" t="s">
        <v>426</v>
      </c>
      <c r="E90" s="30" t="s">
        <v>426</v>
      </c>
      <c r="F90" s="30" t="s">
        <v>426</v>
      </c>
      <c r="G90" s="30" t="s">
        <v>426</v>
      </c>
      <c r="H90" s="30" t="s">
        <v>426</v>
      </c>
      <c r="I90" s="30" t="s">
        <v>426</v>
      </c>
      <c r="J90" s="30" t="s">
        <v>426</v>
      </c>
      <c r="K90" s="30" t="s">
        <v>426</v>
      </c>
      <c r="L90" s="30" t="s">
        <v>426</v>
      </c>
      <c r="M90" s="30" t="s">
        <v>426</v>
      </c>
      <c r="N90" s="30" t="s">
        <v>426</v>
      </c>
      <c r="O90" s="30" t="s">
        <v>426</v>
      </c>
    </row>
    <row r="91" spans="1:15" x14ac:dyDescent="0.3">
      <c r="A91" s="31"/>
      <c r="B91" s="25" t="s">
        <v>523</v>
      </c>
      <c r="C91" s="25" t="s">
        <v>27</v>
      </c>
      <c r="D91" s="30">
        <v>303</v>
      </c>
      <c r="E91" s="30">
        <v>268</v>
      </c>
      <c r="F91" s="30">
        <v>258</v>
      </c>
      <c r="G91" s="30">
        <v>247</v>
      </c>
      <c r="H91" s="30">
        <v>274</v>
      </c>
      <c r="I91" s="30">
        <v>305</v>
      </c>
      <c r="J91" s="30">
        <v>121</v>
      </c>
      <c r="K91" s="30">
        <v>229</v>
      </c>
      <c r="L91" s="30">
        <v>334</v>
      </c>
      <c r="M91" s="30">
        <v>290</v>
      </c>
      <c r="N91" s="30">
        <v>228</v>
      </c>
      <c r="O91" s="30">
        <v>110</v>
      </c>
    </row>
    <row r="92" spans="1:15" x14ac:dyDescent="0.3">
      <c r="A92" s="31"/>
      <c r="B92" s="25" t="s">
        <v>524</v>
      </c>
      <c r="C92" s="25" t="s">
        <v>33</v>
      </c>
      <c r="D92" s="30">
        <v>121</v>
      </c>
      <c r="E92" s="30">
        <v>64</v>
      </c>
      <c r="F92" s="30">
        <v>118</v>
      </c>
      <c r="G92" s="30">
        <v>241</v>
      </c>
      <c r="H92" s="30">
        <v>134</v>
      </c>
      <c r="I92" s="30">
        <v>16</v>
      </c>
      <c r="J92" s="30">
        <v>15</v>
      </c>
      <c r="K92" s="30">
        <v>67</v>
      </c>
      <c r="L92" s="30">
        <v>30</v>
      </c>
      <c r="M92" s="30">
        <v>85</v>
      </c>
      <c r="N92" s="30">
        <v>79</v>
      </c>
      <c r="O92" s="30">
        <v>29</v>
      </c>
    </row>
    <row r="93" spans="1:15" x14ac:dyDescent="0.3">
      <c r="A93" s="31"/>
      <c r="B93" s="25" t="s">
        <v>525</v>
      </c>
      <c r="C93" s="25" t="s">
        <v>526</v>
      </c>
      <c r="D93" s="30" t="s">
        <v>426</v>
      </c>
      <c r="E93" s="30" t="s">
        <v>426</v>
      </c>
      <c r="F93" s="30" t="s">
        <v>426</v>
      </c>
      <c r="G93" s="30" t="s">
        <v>426</v>
      </c>
      <c r="H93" s="30" t="s">
        <v>426</v>
      </c>
      <c r="I93" s="30" t="s">
        <v>426</v>
      </c>
      <c r="J93" s="30" t="s">
        <v>426</v>
      </c>
      <c r="K93" s="30" t="s">
        <v>426</v>
      </c>
      <c r="L93" s="30" t="s">
        <v>426</v>
      </c>
      <c r="M93" s="30" t="s">
        <v>426</v>
      </c>
      <c r="N93" s="30" t="s">
        <v>426</v>
      </c>
      <c r="O93" s="30" t="s">
        <v>426</v>
      </c>
    </row>
    <row r="94" spans="1:15" x14ac:dyDescent="0.3">
      <c r="A94" s="31"/>
      <c r="B94" s="25" t="s">
        <v>527</v>
      </c>
      <c r="C94" s="25" t="s">
        <v>320</v>
      </c>
      <c r="D94" s="30">
        <v>47</v>
      </c>
      <c r="E94" s="30">
        <v>118</v>
      </c>
      <c r="F94" s="30">
        <v>92</v>
      </c>
      <c r="G94" s="30">
        <v>29</v>
      </c>
      <c r="H94" s="30">
        <v>9</v>
      </c>
      <c r="I94" s="30">
        <v>95</v>
      </c>
      <c r="J94" s="30">
        <v>65</v>
      </c>
      <c r="K94" s="30">
        <v>57</v>
      </c>
      <c r="L94" s="30">
        <v>24</v>
      </c>
      <c r="M94" s="30">
        <v>39</v>
      </c>
      <c r="N94" s="30">
        <v>56</v>
      </c>
      <c r="O94" s="30">
        <v>4</v>
      </c>
    </row>
    <row r="95" spans="1:15" x14ac:dyDescent="0.3">
      <c r="A95" s="31"/>
      <c r="B95" s="25" t="s">
        <v>528</v>
      </c>
      <c r="C95" s="25" t="s">
        <v>231</v>
      </c>
      <c r="D95" s="30">
        <v>32</v>
      </c>
      <c r="E95" s="30">
        <v>118</v>
      </c>
      <c r="F95" s="30">
        <v>183</v>
      </c>
      <c r="G95" s="30">
        <v>75</v>
      </c>
      <c r="H95" s="30">
        <v>106</v>
      </c>
      <c r="I95" s="30">
        <v>296</v>
      </c>
      <c r="J95" s="30">
        <v>156</v>
      </c>
      <c r="K95" s="30">
        <v>184</v>
      </c>
      <c r="L95" s="30">
        <v>201</v>
      </c>
      <c r="M95" s="30">
        <v>220</v>
      </c>
      <c r="N95" s="30">
        <v>229</v>
      </c>
      <c r="O95" s="30">
        <v>74</v>
      </c>
    </row>
    <row r="96" spans="1:15" x14ac:dyDescent="0.3">
      <c r="A96" s="31"/>
      <c r="B96" s="25" t="s">
        <v>529</v>
      </c>
      <c r="C96" s="25" t="s">
        <v>43</v>
      </c>
      <c r="D96" s="30">
        <v>42</v>
      </c>
      <c r="E96" s="30">
        <v>291</v>
      </c>
      <c r="F96" s="30">
        <v>197</v>
      </c>
      <c r="G96" s="30">
        <v>175</v>
      </c>
      <c r="H96" s="30">
        <v>89</v>
      </c>
      <c r="I96" s="30">
        <v>168</v>
      </c>
      <c r="J96" s="30">
        <v>153</v>
      </c>
      <c r="K96" s="30">
        <v>170</v>
      </c>
      <c r="L96" s="30">
        <v>253</v>
      </c>
      <c r="M96" s="30">
        <v>405</v>
      </c>
      <c r="N96" s="30">
        <v>299</v>
      </c>
      <c r="O96" s="30">
        <v>287</v>
      </c>
    </row>
    <row r="97" spans="1:15" x14ac:dyDescent="0.3">
      <c r="A97" s="31"/>
      <c r="B97" s="25" t="s">
        <v>530</v>
      </c>
      <c r="C97" s="25" t="s">
        <v>531</v>
      </c>
      <c r="D97" s="30" t="s">
        <v>426</v>
      </c>
      <c r="E97" s="30" t="s">
        <v>426</v>
      </c>
      <c r="F97" s="30" t="s">
        <v>426</v>
      </c>
      <c r="G97" s="30" t="s">
        <v>426</v>
      </c>
      <c r="H97" s="30" t="s">
        <v>426</v>
      </c>
      <c r="I97" s="30" t="s">
        <v>426</v>
      </c>
      <c r="J97" s="30" t="s">
        <v>426</v>
      </c>
      <c r="K97" s="30" t="s">
        <v>426</v>
      </c>
      <c r="L97" s="30" t="s">
        <v>426</v>
      </c>
      <c r="M97" s="30" t="s">
        <v>426</v>
      </c>
      <c r="N97" s="30" t="s">
        <v>426</v>
      </c>
      <c r="O97" s="30" t="s">
        <v>426</v>
      </c>
    </row>
    <row r="98" spans="1:15" x14ac:dyDescent="0.3">
      <c r="A98" s="31"/>
      <c r="B98" s="25" t="s">
        <v>532</v>
      </c>
      <c r="C98" s="25" t="s">
        <v>533</v>
      </c>
      <c r="D98" s="30" t="s">
        <v>426</v>
      </c>
      <c r="E98" s="30" t="s">
        <v>426</v>
      </c>
      <c r="F98" s="30" t="s">
        <v>426</v>
      </c>
      <c r="G98" s="30" t="s">
        <v>426</v>
      </c>
      <c r="H98" s="30" t="s">
        <v>426</v>
      </c>
      <c r="I98" s="30" t="s">
        <v>426</v>
      </c>
      <c r="J98" s="30" t="s">
        <v>426</v>
      </c>
      <c r="K98" s="30" t="s">
        <v>426</v>
      </c>
      <c r="L98" s="30" t="s">
        <v>426</v>
      </c>
      <c r="M98" s="30" t="s">
        <v>426</v>
      </c>
      <c r="N98" s="30" t="s">
        <v>426</v>
      </c>
      <c r="O98" s="30" t="s">
        <v>426</v>
      </c>
    </row>
    <row r="99" spans="1:15" x14ac:dyDescent="0.3">
      <c r="A99" s="31"/>
      <c r="B99" s="25" t="s">
        <v>534</v>
      </c>
      <c r="C99" s="25" t="s">
        <v>535</v>
      </c>
      <c r="D99" s="30" t="s">
        <v>426</v>
      </c>
      <c r="E99" s="30" t="s">
        <v>426</v>
      </c>
      <c r="F99" s="30" t="s">
        <v>426</v>
      </c>
      <c r="G99" s="30" t="s">
        <v>426</v>
      </c>
      <c r="H99" s="30" t="s">
        <v>426</v>
      </c>
      <c r="I99" s="30" t="s">
        <v>426</v>
      </c>
      <c r="J99" s="30" t="s">
        <v>426</v>
      </c>
      <c r="K99" s="30" t="s">
        <v>426</v>
      </c>
      <c r="L99" s="30" t="s">
        <v>426</v>
      </c>
      <c r="M99" s="30" t="s">
        <v>426</v>
      </c>
      <c r="N99" s="30" t="s">
        <v>426</v>
      </c>
      <c r="O99" s="30" t="s">
        <v>426</v>
      </c>
    </row>
    <row r="100" spans="1:15" x14ac:dyDescent="0.3">
      <c r="A100" s="31"/>
      <c r="B100" s="25" t="s">
        <v>536</v>
      </c>
      <c r="C100" s="25" t="s">
        <v>325</v>
      </c>
      <c r="D100" s="30">
        <v>51</v>
      </c>
      <c r="E100" s="30">
        <v>128</v>
      </c>
      <c r="F100" s="30">
        <v>72</v>
      </c>
      <c r="G100" s="30">
        <v>55</v>
      </c>
      <c r="H100" s="30">
        <v>76</v>
      </c>
      <c r="I100" s="30">
        <v>45</v>
      </c>
      <c r="J100" s="30">
        <v>40</v>
      </c>
      <c r="K100" s="30">
        <v>106</v>
      </c>
      <c r="L100" s="30">
        <v>87</v>
      </c>
      <c r="M100" s="30">
        <v>55</v>
      </c>
      <c r="N100" s="30">
        <v>164</v>
      </c>
      <c r="O100" s="30">
        <v>173</v>
      </c>
    </row>
    <row r="101" spans="1:15" x14ac:dyDescent="0.3">
      <c r="A101" s="31"/>
      <c r="B101" s="25" t="s">
        <v>537</v>
      </c>
      <c r="C101" s="25" t="s">
        <v>329</v>
      </c>
      <c r="D101" s="30">
        <v>37</v>
      </c>
      <c r="E101" s="30">
        <v>32</v>
      </c>
      <c r="F101" s="30">
        <v>66</v>
      </c>
      <c r="G101" s="30">
        <v>38</v>
      </c>
      <c r="H101" s="30">
        <v>62</v>
      </c>
      <c r="I101" s="30">
        <v>79</v>
      </c>
      <c r="J101" s="30">
        <v>47</v>
      </c>
      <c r="K101" s="30">
        <v>54</v>
      </c>
      <c r="L101" s="30">
        <v>155</v>
      </c>
      <c r="M101" s="30">
        <v>278</v>
      </c>
      <c r="N101" s="30">
        <v>310</v>
      </c>
      <c r="O101" s="30">
        <v>319</v>
      </c>
    </row>
    <row r="102" spans="1:15" x14ac:dyDescent="0.3">
      <c r="A102" s="31"/>
      <c r="B102" s="25" t="s">
        <v>538</v>
      </c>
      <c r="C102" s="25" t="s">
        <v>539</v>
      </c>
      <c r="D102" s="30" t="s">
        <v>426</v>
      </c>
      <c r="E102" s="30" t="s">
        <v>426</v>
      </c>
      <c r="F102" s="30" t="s">
        <v>426</v>
      </c>
      <c r="G102" s="30" t="s">
        <v>426</v>
      </c>
      <c r="H102" s="30" t="s">
        <v>426</v>
      </c>
      <c r="I102" s="30" t="s">
        <v>426</v>
      </c>
      <c r="J102" s="30" t="s">
        <v>426</v>
      </c>
      <c r="K102" s="30" t="s">
        <v>426</v>
      </c>
      <c r="L102" s="30" t="s">
        <v>426</v>
      </c>
      <c r="M102" s="30" t="s">
        <v>426</v>
      </c>
      <c r="N102" s="30" t="s">
        <v>426</v>
      </c>
      <c r="O102" s="30" t="s">
        <v>426</v>
      </c>
    </row>
    <row r="103" spans="1:15" x14ac:dyDescent="0.3">
      <c r="A103" s="31"/>
      <c r="B103" s="25" t="s">
        <v>540</v>
      </c>
      <c r="C103" s="25" t="s">
        <v>55</v>
      </c>
      <c r="D103" s="30">
        <v>77</v>
      </c>
      <c r="E103" s="30">
        <v>252</v>
      </c>
      <c r="F103" s="30">
        <v>384</v>
      </c>
      <c r="G103" s="30">
        <v>184</v>
      </c>
      <c r="H103" s="30">
        <v>204</v>
      </c>
      <c r="I103" s="30">
        <v>326</v>
      </c>
      <c r="J103" s="30">
        <v>129</v>
      </c>
      <c r="K103" s="30">
        <v>154</v>
      </c>
      <c r="L103" s="30">
        <v>479</v>
      </c>
      <c r="M103" s="30">
        <v>373</v>
      </c>
      <c r="N103" s="30">
        <v>139</v>
      </c>
      <c r="O103" s="30">
        <v>140</v>
      </c>
    </row>
    <row r="104" spans="1:15" x14ac:dyDescent="0.3">
      <c r="A104" s="31"/>
      <c r="B104" s="25" t="s">
        <v>541</v>
      </c>
      <c r="C104" s="25" t="s">
        <v>44</v>
      </c>
      <c r="D104" s="30">
        <v>203</v>
      </c>
      <c r="E104" s="30">
        <v>166</v>
      </c>
      <c r="F104" s="30">
        <v>219</v>
      </c>
      <c r="G104" s="30">
        <v>105</v>
      </c>
      <c r="H104" s="30">
        <v>131</v>
      </c>
      <c r="I104" s="30">
        <v>173</v>
      </c>
      <c r="J104" s="30">
        <v>126</v>
      </c>
      <c r="K104" s="30">
        <v>119</v>
      </c>
      <c r="L104" s="30">
        <v>92</v>
      </c>
      <c r="M104" s="30">
        <v>150</v>
      </c>
      <c r="N104" s="30">
        <v>178</v>
      </c>
      <c r="O104" s="30">
        <v>93</v>
      </c>
    </row>
    <row r="105" spans="1:15" x14ac:dyDescent="0.3">
      <c r="A105" s="31"/>
      <c r="B105" s="25" t="s">
        <v>542</v>
      </c>
      <c r="C105" s="25" t="s">
        <v>56</v>
      </c>
      <c r="D105" s="30">
        <v>496</v>
      </c>
      <c r="E105" s="30">
        <v>834</v>
      </c>
      <c r="F105" s="30">
        <v>541</v>
      </c>
      <c r="G105" s="30">
        <v>358</v>
      </c>
      <c r="H105" s="30">
        <v>328</v>
      </c>
      <c r="I105" s="30">
        <v>416</v>
      </c>
      <c r="J105" s="30">
        <v>445</v>
      </c>
      <c r="K105" s="30">
        <v>496</v>
      </c>
      <c r="L105" s="30">
        <v>238</v>
      </c>
      <c r="M105" s="30">
        <v>578</v>
      </c>
      <c r="N105" s="30">
        <v>465</v>
      </c>
      <c r="O105" s="30">
        <v>595</v>
      </c>
    </row>
    <row r="106" spans="1:15" x14ac:dyDescent="0.3">
      <c r="A106" s="31"/>
      <c r="B106" s="25" t="s">
        <v>543</v>
      </c>
      <c r="C106" s="25" t="s">
        <v>69</v>
      </c>
      <c r="D106" s="30">
        <v>155</v>
      </c>
      <c r="E106" s="30">
        <v>173</v>
      </c>
      <c r="F106" s="30">
        <v>126</v>
      </c>
      <c r="G106" s="30">
        <v>84</v>
      </c>
      <c r="H106" s="30">
        <v>107</v>
      </c>
      <c r="I106" s="30">
        <v>63</v>
      </c>
      <c r="J106" s="30">
        <v>15</v>
      </c>
      <c r="K106" s="30">
        <v>5</v>
      </c>
      <c r="L106" s="30">
        <v>26</v>
      </c>
      <c r="M106" s="30">
        <v>51</v>
      </c>
      <c r="N106" s="30">
        <v>18</v>
      </c>
      <c r="O106" s="30">
        <v>93</v>
      </c>
    </row>
    <row r="107" spans="1:15" x14ac:dyDescent="0.3">
      <c r="A107" s="31"/>
      <c r="B107" s="25" t="s">
        <v>544</v>
      </c>
      <c r="C107" s="25" t="s">
        <v>71</v>
      </c>
      <c r="D107" s="30">
        <v>103</v>
      </c>
      <c r="E107" s="30">
        <v>90</v>
      </c>
      <c r="F107" s="30">
        <v>142</v>
      </c>
      <c r="G107" s="30">
        <v>54</v>
      </c>
      <c r="H107" s="30">
        <v>124</v>
      </c>
      <c r="I107" s="30">
        <v>133</v>
      </c>
      <c r="J107" s="30">
        <v>71</v>
      </c>
      <c r="K107" s="30">
        <v>59</v>
      </c>
      <c r="L107" s="30">
        <v>69</v>
      </c>
      <c r="M107" s="30">
        <v>94</v>
      </c>
      <c r="N107" s="30">
        <v>113</v>
      </c>
      <c r="O107" s="30">
        <v>160</v>
      </c>
    </row>
    <row r="108" spans="1:15" x14ac:dyDescent="0.3">
      <c r="A108" s="31"/>
      <c r="B108" s="25" t="s">
        <v>545</v>
      </c>
      <c r="C108" s="25" t="s">
        <v>335</v>
      </c>
      <c r="D108" s="30">
        <v>6</v>
      </c>
      <c r="E108" s="30">
        <v>58</v>
      </c>
      <c r="F108" s="30">
        <v>119</v>
      </c>
      <c r="G108" s="30">
        <v>8</v>
      </c>
      <c r="H108" s="30">
        <v>23</v>
      </c>
      <c r="I108" s="30">
        <v>42</v>
      </c>
      <c r="J108" s="30">
        <v>24</v>
      </c>
      <c r="K108" s="30">
        <v>53</v>
      </c>
      <c r="L108" s="30">
        <v>53</v>
      </c>
      <c r="M108" s="30">
        <v>87</v>
      </c>
      <c r="N108" s="30">
        <v>0</v>
      </c>
      <c r="O108" s="30">
        <v>7</v>
      </c>
    </row>
    <row r="109" spans="1:15" x14ac:dyDescent="0.3">
      <c r="A109" s="31"/>
      <c r="B109" s="25" t="s">
        <v>546</v>
      </c>
      <c r="C109" s="25" t="s">
        <v>232</v>
      </c>
      <c r="D109" s="30">
        <v>102</v>
      </c>
      <c r="E109" s="30">
        <v>220</v>
      </c>
      <c r="F109" s="30">
        <v>408</v>
      </c>
      <c r="G109" s="30">
        <v>141</v>
      </c>
      <c r="H109" s="30">
        <v>218</v>
      </c>
      <c r="I109" s="30">
        <v>49</v>
      </c>
      <c r="J109" s="30">
        <v>97</v>
      </c>
      <c r="K109" s="30">
        <v>112</v>
      </c>
      <c r="L109" s="30">
        <v>66</v>
      </c>
      <c r="M109" s="30">
        <v>113</v>
      </c>
      <c r="N109" s="30">
        <v>102</v>
      </c>
      <c r="O109" s="30">
        <v>240</v>
      </c>
    </row>
    <row r="110" spans="1:15" x14ac:dyDescent="0.3">
      <c r="A110" s="31"/>
      <c r="B110" s="25" t="s">
        <v>547</v>
      </c>
      <c r="C110" s="25" t="s">
        <v>338</v>
      </c>
      <c r="D110" s="30">
        <v>93</v>
      </c>
      <c r="E110" s="30">
        <v>61</v>
      </c>
      <c r="F110" s="30">
        <v>105</v>
      </c>
      <c r="G110" s="30">
        <v>96</v>
      </c>
      <c r="H110" s="30">
        <v>109</v>
      </c>
      <c r="I110" s="30">
        <v>67</v>
      </c>
      <c r="J110" s="30">
        <v>44</v>
      </c>
      <c r="K110" s="30">
        <v>58</v>
      </c>
      <c r="L110" s="30">
        <v>28</v>
      </c>
      <c r="M110" s="30">
        <v>192</v>
      </c>
      <c r="N110" s="30">
        <v>95</v>
      </c>
      <c r="O110" s="30">
        <v>122</v>
      </c>
    </row>
    <row r="111" spans="1:15" x14ac:dyDescent="0.3">
      <c r="A111" s="31"/>
      <c r="B111" s="25" t="s">
        <v>548</v>
      </c>
      <c r="C111" s="25" t="s">
        <v>341</v>
      </c>
      <c r="D111" s="30">
        <v>22</v>
      </c>
      <c r="E111" s="30">
        <v>55</v>
      </c>
      <c r="F111" s="30">
        <v>125</v>
      </c>
      <c r="G111" s="30">
        <v>102</v>
      </c>
      <c r="H111" s="30">
        <v>44</v>
      </c>
      <c r="I111" s="30">
        <v>280</v>
      </c>
      <c r="J111" s="30">
        <v>37</v>
      </c>
      <c r="K111" s="30">
        <v>118</v>
      </c>
      <c r="L111" s="30">
        <v>141</v>
      </c>
      <c r="M111" s="30">
        <v>91</v>
      </c>
      <c r="N111" s="30">
        <v>156</v>
      </c>
      <c r="O111" s="30">
        <v>157</v>
      </c>
    </row>
    <row r="112" spans="1:15" x14ac:dyDescent="0.3">
      <c r="A112" s="31"/>
      <c r="B112" s="25" t="s">
        <v>549</v>
      </c>
      <c r="C112" s="25" t="s">
        <v>550</v>
      </c>
      <c r="D112" s="30" t="s">
        <v>426</v>
      </c>
      <c r="E112" s="30" t="s">
        <v>426</v>
      </c>
      <c r="F112" s="30" t="s">
        <v>426</v>
      </c>
      <c r="G112" s="30" t="s">
        <v>426</v>
      </c>
      <c r="H112" s="30" t="s">
        <v>426</v>
      </c>
      <c r="I112" s="30" t="s">
        <v>426</v>
      </c>
      <c r="J112" s="30" t="s">
        <v>426</v>
      </c>
      <c r="K112" s="30" t="s">
        <v>426</v>
      </c>
      <c r="L112" s="30" t="s">
        <v>426</v>
      </c>
      <c r="M112" s="30" t="s">
        <v>426</v>
      </c>
      <c r="N112" s="30" t="s">
        <v>426</v>
      </c>
      <c r="O112" s="30" t="s">
        <v>426</v>
      </c>
    </row>
    <row r="113" spans="1:15" x14ac:dyDescent="0.3">
      <c r="A113" s="31"/>
      <c r="B113" s="25" t="s">
        <v>551</v>
      </c>
      <c r="C113" s="25" t="s">
        <v>344</v>
      </c>
      <c r="D113" s="30">
        <v>68</v>
      </c>
      <c r="E113" s="30">
        <v>163</v>
      </c>
      <c r="F113" s="30">
        <v>97</v>
      </c>
      <c r="G113" s="30">
        <v>39</v>
      </c>
      <c r="H113" s="30">
        <v>29</v>
      </c>
      <c r="I113" s="30">
        <v>47</v>
      </c>
      <c r="J113" s="30">
        <v>20</v>
      </c>
      <c r="K113" s="30">
        <v>0</v>
      </c>
      <c r="L113" s="30">
        <v>36</v>
      </c>
      <c r="M113" s="30">
        <v>103</v>
      </c>
      <c r="N113" s="30">
        <v>168</v>
      </c>
      <c r="O113" s="30">
        <v>99</v>
      </c>
    </row>
    <row r="114" spans="1:15" x14ac:dyDescent="0.3">
      <c r="A114" s="31"/>
      <c r="B114" s="25" t="s">
        <v>552</v>
      </c>
      <c r="C114" s="25" t="s">
        <v>235</v>
      </c>
      <c r="D114" s="30">
        <v>258</v>
      </c>
      <c r="E114" s="30">
        <v>196</v>
      </c>
      <c r="F114" s="30">
        <v>329</v>
      </c>
      <c r="G114" s="30">
        <v>106</v>
      </c>
      <c r="H114" s="30">
        <v>198</v>
      </c>
      <c r="I114" s="30">
        <v>568</v>
      </c>
      <c r="J114" s="30">
        <v>305</v>
      </c>
      <c r="K114" s="30">
        <v>327</v>
      </c>
      <c r="L114" s="30">
        <v>99</v>
      </c>
      <c r="M114" s="30">
        <v>165</v>
      </c>
      <c r="N114" s="30">
        <v>129</v>
      </c>
      <c r="O114" s="30">
        <v>207</v>
      </c>
    </row>
    <row r="115" spans="1:15" x14ac:dyDescent="0.3">
      <c r="A115" s="31"/>
      <c r="B115" s="25" t="s">
        <v>553</v>
      </c>
      <c r="C115" s="25" t="s">
        <v>63</v>
      </c>
      <c r="D115" s="30">
        <v>268</v>
      </c>
      <c r="E115" s="30">
        <v>362</v>
      </c>
      <c r="F115" s="30">
        <v>378</v>
      </c>
      <c r="G115" s="30">
        <v>250</v>
      </c>
      <c r="H115" s="30">
        <v>272</v>
      </c>
      <c r="I115" s="30">
        <v>263</v>
      </c>
      <c r="J115" s="30">
        <v>459</v>
      </c>
      <c r="K115" s="30">
        <v>317</v>
      </c>
      <c r="L115" s="30">
        <v>339</v>
      </c>
      <c r="M115" s="30">
        <v>362</v>
      </c>
      <c r="N115" s="30">
        <v>398</v>
      </c>
      <c r="O115" s="30">
        <v>196</v>
      </c>
    </row>
    <row r="116" spans="1:15" x14ac:dyDescent="0.3">
      <c r="A116" s="31"/>
      <c r="B116" s="25" t="s">
        <v>554</v>
      </c>
      <c r="C116" s="25" t="s">
        <v>128</v>
      </c>
      <c r="D116" s="30">
        <v>117</v>
      </c>
      <c r="E116" s="30">
        <v>266</v>
      </c>
      <c r="F116" s="30">
        <v>155</v>
      </c>
      <c r="G116" s="30">
        <v>129</v>
      </c>
      <c r="H116" s="30">
        <v>75</v>
      </c>
      <c r="I116" s="30">
        <v>128</v>
      </c>
      <c r="J116" s="30">
        <v>100</v>
      </c>
      <c r="K116" s="30">
        <v>136</v>
      </c>
      <c r="L116" s="30">
        <v>69</v>
      </c>
      <c r="M116" s="30">
        <v>56</v>
      </c>
      <c r="N116" s="30">
        <v>129</v>
      </c>
      <c r="O116" s="30">
        <v>164</v>
      </c>
    </row>
    <row r="117" spans="1:15" x14ac:dyDescent="0.3">
      <c r="A117" s="31"/>
      <c r="B117" s="31"/>
      <c r="C117" s="25" t="s">
        <v>462</v>
      </c>
      <c r="D117" s="30">
        <v>0</v>
      </c>
      <c r="E117" s="30">
        <v>0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</row>
    <row r="118" spans="1:15" x14ac:dyDescent="0.3">
      <c r="A118" s="31"/>
      <c r="B118" s="25"/>
      <c r="C118" s="25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</row>
    <row r="119" spans="1:15" x14ac:dyDescent="0.3">
      <c r="A119" s="26" t="s">
        <v>555</v>
      </c>
      <c r="B119" s="26" t="s">
        <v>556</v>
      </c>
      <c r="C119" s="26"/>
      <c r="D119" s="29">
        <v>3786</v>
      </c>
      <c r="E119" s="29">
        <v>4821</v>
      </c>
      <c r="F119" s="29">
        <v>3070</v>
      </c>
      <c r="G119" s="29">
        <v>3140</v>
      </c>
      <c r="H119" s="29">
        <v>2940</v>
      </c>
      <c r="I119" s="29">
        <v>4337</v>
      </c>
      <c r="J119" s="29">
        <v>2899</v>
      </c>
      <c r="K119" s="29">
        <v>3695</v>
      </c>
      <c r="L119" s="29">
        <v>3985</v>
      </c>
      <c r="M119" s="29">
        <v>4804</v>
      </c>
      <c r="N119" s="29">
        <v>4494</v>
      </c>
      <c r="O119" s="29">
        <v>3833</v>
      </c>
    </row>
    <row r="120" spans="1:15" x14ac:dyDescent="0.3">
      <c r="A120" s="31"/>
      <c r="B120" s="25"/>
      <c r="C120" s="25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</row>
    <row r="121" spans="1:15" x14ac:dyDescent="0.3">
      <c r="A121" s="31"/>
      <c r="B121" s="25" t="s">
        <v>557</v>
      </c>
      <c r="C121" s="25" t="s">
        <v>210</v>
      </c>
      <c r="D121" s="30">
        <v>18</v>
      </c>
      <c r="E121" s="30">
        <v>91</v>
      </c>
      <c r="F121" s="30">
        <v>70</v>
      </c>
      <c r="G121" s="30">
        <v>56</v>
      </c>
      <c r="H121" s="30">
        <v>40</v>
      </c>
      <c r="I121" s="30">
        <v>43</v>
      </c>
      <c r="J121" s="30">
        <v>65</v>
      </c>
      <c r="K121" s="30">
        <v>60</v>
      </c>
      <c r="L121" s="30">
        <v>82</v>
      </c>
      <c r="M121" s="30">
        <v>77</v>
      </c>
      <c r="N121" s="30">
        <v>88</v>
      </c>
      <c r="O121" s="30">
        <v>76</v>
      </c>
    </row>
    <row r="122" spans="1:15" x14ac:dyDescent="0.3">
      <c r="A122" s="31"/>
      <c r="B122" s="25" t="s">
        <v>558</v>
      </c>
      <c r="C122" s="25" t="s">
        <v>347</v>
      </c>
      <c r="D122" s="30">
        <v>161</v>
      </c>
      <c r="E122" s="30">
        <v>111</v>
      </c>
      <c r="F122" s="30">
        <v>52</v>
      </c>
      <c r="G122" s="30">
        <v>64</v>
      </c>
      <c r="H122" s="30">
        <v>46</v>
      </c>
      <c r="I122" s="30">
        <v>89</v>
      </c>
      <c r="J122" s="30">
        <v>0</v>
      </c>
      <c r="K122" s="30">
        <v>176</v>
      </c>
      <c r="L122" s="30">
        <v>30</v>
      </c>
      <c r="M122" s="30">
        <v>34</v>
      </c>
      <c r="N122" s="30">
        <v>25</v>
      </c>
      <c r="O122" s="30">
        <v>61</v>
      </c>
    </row>
    <row r="123" spans="1:15" x14ac:dyDescent="0.3">
      <c r="A123" s="31"/>
      <c r="B123" s="25" t="s">
        <v>559</v>
      </c>
      <c r="C123" s="25" t="s">
        <v>351</v>
      </c>
      <c r="D123" s="30">
        <v>35</v>
      </c>
      <c r="E123" s="30">
        <v>32</v>
      </c>
      <c r="F123" s="30">
        <v>23</v>
      </c>
      <c r="G123" s="30">
        <v>12</v>
      </c>
      <c r="H123" s="30">
        <v>19</v>
      </c>
      <c r="I123" s="30">
        <v>8</v>
      </c>
      <c r="J123" s="30">
        <v>54</v>
      </c>
      <c r="K123" s="30">
        <v>55</v>
      </c>
      <c r="L123" s="30">
        <v>56</v>
      </c>
      <c r="M123" s="30">
        <v>103</v>
      </c>
      <c r="N123" s="30">
        <v>116</v>
      </c>
      <c r="O123" s="30">
        <v>64</v>
      </c>
    </row>
    <row r="124" spans="1:15" x14ac:dyDescent="0.3">
      <c r="A124" s="31"/>
      <c r="B124" s="25" t="s">
        <v>560</v>
      </c>
      <c r="C124" s="25" t="s">
        <v>150</v>
      </c>
      <c r="D124" s="30">
        <v>33</v>
      </c>
      <c r="E124" s="30">
        <v>90</v>
      </c>
      <c r="F124" s="30">
        <v>94</v>
      </c>
      <c r="G124" s="30">
        <v>74</v>
      </c>
      <c r="H124" s="30">
        <v>42</v>
      </c>
      <c r="I124" s="30">
        <v>140</v>
      </c>
      <c r="J124" s="30">
        <v>54</v>
      </c>
      <c r="K124" s="30">
        <v>157</v>
      </c>
      <c r="L124" s="30">
        <v>155</v>
      </c>
      <c r="M124" s="30">
        <v>151</v>
      </c>
      <c r="N124" s="30">
        <v>86</v>
      </c>
      <c r="O124" s="30">
        <v>67</v>
      </c>
    </row>
    <row r="125" spans="1:15" x14ac:dyDescent="0.3">
      <c r="A125" s="31"/>
      <c r="B125" s="25" t="s">
        <v>561</v>
      </c>
      <c r="C125" s="25" t="s">
        <v>218</v>
      </c>
      <c r="D125" s="30">
        <v>35</v>
      </c>
      <c r="E125" s="30">
        <v>33</v>
      </c>
      <c r="F125" s="30">
        <v>58</v>
      </c>
      <c r="G125" s="30">
        <v>32</v>
      </c>
      <c r="H125" s="30">
        <v>48</v>
      </c>
      <c r="I125" s="30">
        <v>56</v>
      </c>
      <c r="J125" s="30">
        <v>0</v>
      </c>
      <c r="K125" s="30">
        <v>8</v>
      </c>
      <c r="L125" s="30">
        <v>34</v>
      </c>
      <c r="M125" s="30">
        <v>84</v>
      </c>
      <c r="N125" s="30">
        <v>38</v>
      </c>
      <c r="O125" s="30">
        <v>55</v>
      </c>
    </row>
    <row r="126" spans="1:15" x14ac:dyDescent="0.3">
      <c r="A126" s="31"/>
      <c r="B126" s="25" t="s">
        <v>562</v>
      </c>
      <c r="C126" s="25" t="s">
        <v>213</v>
      </c>
      <c r="D126" s="30">
        <v>26</v>
      </c>
      <c r="E126" s="30">
        <v>87</v>
      </c>
      <c r="F126" s="30">
        <v>94</v>
      </c>
      <c r="G126" s="30">
        <v>27</v>
      </c>
      <c r="H126" s="30">
        <v>46</v>
      </c>
      <c r="I126" s="30">
        <v>29</v>
      </c>
      <c r="J126" s="30">
        <v>28</v>
      </c>
      <c r="K126" s="30">
        <v>187</v>
      </c>
      <c r="L126" s="30">
        <v>157</v>
      </c>
      <c r="M126" s="30">
        <v>142</v>
      </c>
      <c r="N126" s="30">
        <v>97</v>
      </c>
      <c r="O126" s="30">
        <v>143</v>
      </c>
    </row>
    <row r="127" spans="1:15" x14ac:dyDescent="0.3">
      <c r="A127" s="31"/>
      <c r="B127" s="25" t="s">
        <v>563</v>
      </c>
      <c r="C127" s="25" t="s">
        <v>354</v>
      </c>
      <c r="D127" s="30">
        <v>15</v>
      </c>
      <c r="E127" s="30">
        <v>86</v>
      </c>
      <c r="F127" s="30">
        <v>56</v>
      </c>
      <c r="G127" s="30">
        <v>22</v>
      </c>
      <c r="H127" s="30">
        <v>48</v>
      </c>
      <c r="I127" s="30">
        <v>45</v>
      </c>
      <c r="J127" s="30">
        <v>53</v>
      </c>
      <c r="K127" s="30">
        <v>7</v>
      </c>
      <c r="L127" s="30">
        <v>33</v>
      </c>
      <c r="M127" s="30">
        <v>15</v>
      </c>
      <c r="N127" s="30">
        <v>0</v>
      </c>
      <c r="O127" s="30">
        <v>40</v>
      </c>
    </row>
    <row r="128" spans="1:15" x14ac:dyDescent="0.3">
      <c r="A128" s="31"/>
      <c r="B128" s="25" t="s">
        <v>564</v>
      </c>
      <c r="C128" s="25" t="s">
        <v>161</v>
      </c>
      <c r="D128" s="30">
        <v>158</v>
      </c>
      <c r="E128" s="30">
        <v>238</v>
      </c>
      <c r="F128" s="30">
        <v>221</v>
      </c>
      <c r="G128" s="30">
        <v>136</v>
      </c>
      <c r="H128" s="30">
        <v>149</v>
      </c>
      <c r="I128" s="30">
        <v>160</v>
      </c>
      <c r="J128" s="30">
        <v>157</v>
      </c>
      <c r="K128" s="30">
        <v>232</v>
      </c>
      <c r="L128" s="30">
        <v>255</v>
      </c>
      <c r="M128" s="30">
        <v>209</v>
      </c>
      <c r="N128" s="30">
        <v>221</v>
      </c>
      <c r="O128" s="30">
        <v>127</v>
      </c>
    </row>
    <row r="129" spans="1:15" x14ac:dyDescent="0.3">
      <c r="A129" s="31"/>
      <c r="B129" s="25" t="s">
        <v>565</v>
      </c>
      <c r="C129" s="25" t="s">
        <v>226</v>
      </c>
      <c r="D129" s="30">
        <v>32</v>
      </c>
      <c r="E129" s="30">
        <v>13</v>
      </c>
      <c r="F129" s="30">
        <v>24</v>
      </c>
      <c r="G129" s="30">
        <v>26</v>
      </c>
      <c r="H129" s="30">
        <v>38</v>
      </c>
      <c r="I129" s="30">
        <v>70</v>
      </c>
      <c r="J129" s="30">
        <v>30</v>
      </c>
      <c r="K129" s="30">
        <v>11</v>
      </c>
      <c r="L129" s="30">
        <v>19</v>
      </c>
      <c r="M129" s="30">
        <v>24</v>
      </c>
      <c r="N129" s="30">
        <v>25</v>
      </c>
      <c r="O129" s="30">
        <v>17</v>
      </c>
    </row>
    <row r="130" spans="1:15" x14ac:dyDescent="0.3">
      <c r="A130" s="31"/>
      <c r="B130" s="25" t="s">
        <v>566</v>
      </c>
      <c r="C130" s="25" t="s">
        <v>289</v>
      </c>
      <c r="D130" s="30">
        <v>117</v>
      </c>
      <c r="E130" s="30">
        <v>166</v>
      </c>
      <c r="F130" s="30">
        <v>112</v>
      </c>
      <c r="G130" s="30">
        <v>126</v>
      </c>
      <c r="H130" s="30">
        <v>9</v>
      </c>
      <c r="I130" s="30">
        <v>88</v>
      </c>
      <c r="J130" s="30">
        <v>113</v>
      </c>
      <c r="K130" s="30">
        <v>1</v>
      </c>
      <c r="L130" s="30">
        <v>33</v>
      </c>
      <c r="M130" s="30">
        <v>94</v>
      </c>
      <c r="N130" s="30">
        <v>25</v>
      </c>
      <c r="O130" s="30">
        <v>135</v>
      </c>
    </row>
    <row r="131" spans="1:15" x14ac:dyDescent="0.3">
      <c r="A131" s="31"/>
      <c r="B131" s="25" t="s">
        <v>567</v>
      </c>
      <c r="C131" s="25" t="s">
        <v>295</v>
      </c>
      <c r="D131" s="30">
        <v>46</v>
      </c>
      <c r="E131" s="30">
        <v>48</v>
      </c>
      <c r="F131" s="30">
        <v>17</v>
      </c>
      <c r="G131" s="30">
        <v>22</v>
      </c>
      <c r="H131" s="30">
        <v>55</v>
      </c>
      <c r="I131" s="30">
        <v>41</v>
      </c>
      <c r="J131" s="30">
        <v>71</v>
      </c>
      <c r="K131" s="30">
        <v>51</v>
      </c>
      <c r="L131" s="30">
        <v>40</v>
      </c>
      <c r="M131" s="30">
        <v>155</v>
      </c>
      <c r="N131" s="30">
        <v>65</v>
      </c>
      <c r="O131" s="30">
        <v>118</v>
      </c>
    </row>
    <row r="132" spans="1:15" x14ac:dyDescent="0.3">
      <c r="A132" s="31"/>
      <c r="B132" s="25" t="s">
        <v>568</v>
      </c>
      <c r="C132" s="25" t="s">
        <v>40</v>
      </c>
      <c r="D132" s="30">
        <v>139</v>
      </c>
      <c r="E132" s="30">
        <v>282</v>
      </c>
      <c r="F132" s="30">
        <v>89</v>
      </c>
      <c r="G132" s="30">
        <v>177</v>
      </c>
      <c r="H132" s="30">
        <v>131</v>
      </c>
      <c r="I132" s="30">
        <v>311</v>
      </c>
      <c r="J132" s="30">
        <v>35</v>
      </c>
      <c r="K132" s="30">
        <v>179</v>
      </c>
      <c r="L132" s="30">
        <v>101</v>
      </c>
      <c r="M132" s="30">
        <v>186</v>
      </c>
      <c r="N132" s="30">
        <v>279</v>
      </c>
      <c r="O132" s="30">
        <v>226</v>
      </c>
    </row>
    <row r="133" spans="1:15" x14ac:dyDescent="0.3">
      <c r="A133" s="31"/>
      <c r="B133" s="25" t="s">
        <v>569</v>
      </c>
      <c r="C133" s="25" t="s">
        <v>236</v>
      </c>
      <c r="D133" s="30">
        <v>154</v>
      </c>
      <c r="E133" s="30">
        <v>68</v>
      </c>
      <c r="F133" s="30">
        <v>41</v>
      </c>
      <c r="G133" s="30">
        <v>94</v>
      </c>
      <c r="H133" s="30">
        <v>79</v>
      </c>
      <c r="I133" s="30">
        <v>39</v>
      </c>
      <c r="J133" s="30">
        <v>15</v>
      </c>
      <c r="K133" s="30">
        <v>11</v>
      </c>
      <c r="L133" s="30">
        <v>24</v>
      </c>
      <c r="M133" s="30">
        <v>127</v>
      </c>
      <c r="N133" s="30">
        <v>23</v>
      </c>
      <c r="O133" s="30">
        <v>22</v>
      </c>
    </row>
    <row r="134" spans="1:15" x14ac:dyDescent="0.3">
      <c r="A134" s="31"/>
      <c r="B134" s="25" t="s">
        <v>570</v>
      </c>
      <c r="C134" s="25" t="s">
        <v>221</v>
      </c>
      <c r="D134" s="30">
        <v>167</v>
      </c>
      <c r="E134" s="30">
        <v>79</v>
      </c>
      <c r="F134" s="30">
        <v>25</v>
      </c>
      <c r="G134" s="30">
        <v>98</v>
      </c>
      <c r="H134" s="30">
        <v>166</v>
      </c>
      <c r="I134" s="30">
        <v>295</v>
      </c>
      <c r="J134" s="30">
        <v>104</v>
      </c>
      <c r="K134" s="30">
        <v>124</v>
      </c>
      <c r="L134" s="30">
        <v>193</v>
      </c>
      <c r="M134" s="30">
        <v>193</v>
      </c>
      <c r="N134" s="30">
        <v>44</v>
      </c>
      <c r="O134" s="30">
        <v>82</v>
      </c>
    </row>
    <row r="135" spans="1:15" x14ac:dyDescent="0.3">
      <c r="A135" s="31"/>
      <c r="B135" s="25" t="s">
        <v>571</v>
      </c>
      <c r="C135" s="25" t="s">
        <v>298</v>
      </c>
      <c r="D135" s="30">
        <v>99</v>
      </c>
      <c r="E135" s="30">
        <v>121</v>
      </c>
      <c r="F135" s="30">
        <v>60</v>
      </c>
      <c r="G135" s="30">
        <v>46</v>
      </c>
      <c r="H135" s="30">
        <v>130</v>
      </c>
      <c r="I135" s="30">
        <v>92</v>
      </c>
      <c r="J135" s="30">
        <v>67</v>
      </c>
      <c r="K135" s="30">
        <v>252</v>
      </c>
      <c r="L135" s="30">
        <v>127</v>
      </c>
      <c r="M135" s="30">
        <v>122</v>
      </c>
      <c r="N135" s="30">
        <v>56</v>
      </c>
      <c r="O135" s="30">
        <v>77</v>
      </c>
    </row>
    <row r="136" spans="1:15" x14ac:dyDescent="0.3">
      <c r="A136" s="31"/>
      <c r="B136" s="25" t="s">
        <v>572</v>
      </c>
      <c r="C136" s="25" t="s">
        <v>242</v>
      </c>
      <c r="D136" s="30">
        <v>66</v>
      </c>
      <c r="E136" s="30">
        <v>98</v>
      </c>
      <c r="F136" s="30">
        <v>41</v>
      </c>
      <c r="G136" s="30">
        <v>17</v>
      </c>
      <c r="H136" s="30">
        <v>108</v>
      </c>
      <c r="I136" s="30">
        <v>141</v>
      </c>
      <c r="J136" s="30">
        <v>34</v>
      </c>
      <c r="K136" s="30">
        <v>28</v>
      </c>
      <c r="L136" s="30">
        <v>75</v>
      </c>
      <c r="M136" s="30">
        <v>54</v>
      </c>
      <c r="N136" s="30">
        <v>90</v>
      </c>
      <c r="O136" s="30">
        <v>37</v>
      </c>
    </row>
    <row r="137" spans="1:15" x14ac:dyDescent="0.3">
      <c r="A137" s="31"/>
      <c r="B137" s="25" t="s">
        <v>573</v>
      </c>
      <c r="C137" s="25" t="s">
        <v>358</v>
      </c>
      <c r="D137" s="30">
        <v>56</v>
      </c>
      <c r="E137" s="30">
        <v>63</v>
      </c>
      <c r="F137" s="30">
        <v>69</v>
      </c>
      <c r="G137" s="30">
        <v>36</v>
      </c>
      <c r="H137" s="30">
        <v>59</v>
      </c>
      <c r="I137" s="30">
        <v>44</v>
      </c>
      <c r="J137" s="30">
        <v>32</v>
      </c>
      <c r="K137" s="30">
        <v>40</v>
      </c>
      <c r="L137" s="30">
        <v>39</v>
      </c>
      <c r="M137" s="30">
        <v>78</v>
      </c>
      <c r="N137" s="30">
        <v>8</v>
      </c>
      <c r="O137" s="30">
        <v>24</v>
      </c>
    </row>
    <row r="138" spans="1:15" x14ac:dyDescent="0.3">
      <c r="A138" s="31"/>
      <c r="B138" s="25" t="s">
        <v>574</v>
      </c>
      <c r="C138" s="25" t="s">
        <v>167</v>
      </c>
      <c r="D138" s="30">
        <v>74</v>
      </c>
      <c r="E138" s="30">
        <v>145</v>
      </c>
      <c r="F138" s="30">
        <v>37</v>
      </c>
      <c r="G138" s="30">
        <v>72</v>
      </c>
      <c r="H138" s="30">
        <v>64</v>
      </c>
      <c r="I138" s="30">
        <v>102</v>
      </c>
      <c r="J138" s="30">
        <v>94</v>
      </c>
      <c r="K138" s="30">
        <v>130</v>
      </c>
      <c r="L138" s="30">
        <v>222</v>
      </c>
      <c r="M138" s="30">
        <v>285</v>
      </c>
      <c r="N138" s="30">
        <v>250</v>
      </c>
      <c r="O138" s="30">
        <v>234</v>
      </c>
    </row>
    <row r="139" spans="1:15" x14ac:dyDescent="0.3">
      <c r="A139" s="31"/>
      <c r="B139" s="25" t="s">
        <v>575</v>
      </c>
      <c r="C139" s="25" t="s">
        <v>246</v>
      </c>
      <c r="D139" s="30">
        <v>19</v>
      </c>
      <c r="E139" s="30">
        <v>22</v>
      </c>
      <c r="F139" s="30">
        <v>37</v>
      </c>
      <c r="G139" s="30">
        <v>54</v>
      </c>
      <c r="H139" s="30">
        <v>2</v>
      </c>
      <c r="I139" s="30">
        <v>57</v>
      </c>
      <c r="J139" s="30">
        <v>36</v>
      </c>
      <c r="K139" s="30">
        <v>53</v>
      </c>
      <c r="L139" s="30">
        <v>31</v>
      </c>
      <c r="M139" s="30">
        <v>138</v>
      </c>
      <c r="N139" s="30">
        <v>33</v>
      </c>
      <c r="O139" s="30">
        <v>34</v>
      </c>
    </row>
    <row r="140" spans="1:15" x14ac:dyDescent="0.3">
      <c r="A140" s="31"/>
      <c r="B140" s="25" t="s">
        <v>576</v>
      </c>
      <c r="C140" s="25" t="s">
        <v>178</v>
      </c>
      <c r="D140" s="30">
        <v>88</v>
      </c>
      <c r="E140" s="30">
        <v>57</v>
      </c>
      <c r="F140" s="30">
        <v>135</v>
      </c>
      <c r="G140" s="30">
        <v>56</v>
      </c>
      <c r="H140" s="30">
        <v>115</v>
      </c>
      <c r="I140" s="30">
        <v>259</v>
      </c>
      <c r="J140" s="30">
        <v>41</v>
      </c>
      <c r="K140" s="30">
        <v>150</v>
      </c>
      <c r="L140" s="30">
        <v>103</v>
      </c>
      <c r="M140" s="30">
        <v>45</v>
      </c>
      <c r="N140" s="30">
        <v>154</v>
      </c>
      <c r="O140" s="30">
        <v>91</v>
      </c>
    </row>
    <row r="141" spans="1:15" x14ac:dyDescent="0.3">
      <c r="A141" s="31"/>
      <c r="B141" s="25" t="s">
        <v>577</v>
      </c>
      <c r="C141" s="25" t="s">
        <v>303</v>
      </c>
      <c r="D141" s="30">
        <v>121</v>
      </c>
      <c r="E141" s="30">
        <v>218</v>
      </c>
      <c r="F141" s="30">
        <v>103</v>
      </c>
      <c r="G141" s="30">
        <v>171</v>
      </c>
      <c r="H141" s="30">
        <v>135</v>
      </c>
      <c r="I141" s="30">
        <v>128</v>
      </c>
      <c r="J141" s="30">
        <v>26</v>
      </c>
      <c r="K141" s="30">
        <v>184</v>
      </c>
      <c r="L141" s="30">
        <v>218</v>
      </c>
      <c r="M141" s="30">
        <v>212</v>
      </c>
      <c r="N141" s="30">
        <v>95</v>
      </c>
      <c r="O141" s="30">
        <v>91</v>
      </c>
    </row>
    <row r="142" spans="1:15" x14ac:dyDescent="0.3">
      <c r="A142" s="31"/>
      <c r="B142" s="25" t="s">
        <v>578</v>
      </c>
      <c r="C142" s="25" t="s">
        <v>57</v>
      </c>
      <c r="D142" s="30">
        <v>161</v>
      </c>
      <c r="E142" s="30">
        <v>477</v>
      </c>
      <c r="F142" s="30">
        <v>211</v>
      </c>
      <c r="G142" s="30">
        <v>77</v>
      </c>
      <c r="H142" s="30">
        <v>172</v>
      </c>
      <c r="I142" s="30">
        <v>355</v>
      </c>
      <c r="J142" s="30">
        <v>103</v>
      </c>
      <c r="K142" s="30">
        <v>141</v>
      </c>
      <c r="L142" s="30">
        <v>81</v>
      </c>
      <c r="M142" s="30">
        <v>126</v>
      </c>
      <c r="N142" s="30">
        <v>505</v>
      </c>
      <c r="O142" s="30">
        <v>135</v>
      </c>
    </row>
    <row r="143" spans="1:15" x14ac:dyDescent="0.3">
      <c r="A143" s="31"/>
      <c r="B143" s="25" t="s">
        <v>579</v>
      </c>
      <c r="C143" s="25" t="s">
        <v>227</v>
      </c>
      <c r="D143" s="30">
        <v>218</v>
      </c>
      <c r="E143" s="30">
        <v>205</v>
      </c>
      <c r="F143" s="30">
        <v>36</v>
      </c>
      <c r="G143" s="30">
        <v>93</v>
      </c>
      <c r="H143" s="30">
        <v>29</v>
      </c>
      <c r="I143" s="30">
        <v>71</v>
      </c>
      <c r="J143" s="30">
        <v>56</v>
      </c>
      <c r="K143" s="30">
        <v>65</v>
      </c>
      <c r="L143" s="30">
        <v>17</v>
      </c>
      <c r="M143" s="30">
        <v>244</v>
      </c>
      <c r="N143" s="30">
        <v>56</v>
      </c>
      <c r="O143" s="30">
        <v>130</v>
      </c>
    </row>
    <row r="144" spans="1:15" x14ac:dyDescent="0.3">
      <c r="A144" s="31"/>
      <c r="B144" s="25" t="s">
        <v>580</v>
      </c>
      <c r="C144" s="25" t="s">
        <v>359</v>
      </c>
      <c r="D144" s="30">
        <v>54</v>
      </c>
      <c r="E144" s="30">
        <v>80</v>
      </c>
      <c r="F144" s="30">
        <v>59</v>
      </c>
      <c r="G144" s="30">
        <v>44</v>
      </c>
      <c r="H144" s="30">
        <v>13</v>
      </c>
      <c r="I144" s="30">
        <v>7</v>
      </c>
      <c r="J144" s="30">
        <v>109</v>
      </c>
      <c r="K144" s="30">
        <v>49</v>
      </c>
      <c r="L144" s="30">
        <v>19</v>
      </c>
      <c r="M144" s="30">
        <v>77</v>
      </c>
      <c r="N144" s="30">
        <v>5</v>
      </c>
      <c r="O144" s="30">
        <v>62</v>
      </c>
    </row>
    <row r="145" spans="1:15" x14ac:dyDescent="0.3">
      <c r="A145" s="31"/>
      <c r="B145" s="25" t="s">
        <v>581</v>
      </c>
      <c r="C145" s="25" t="s">
        <v>186</v>
      </c>
      <c r="D145" s="30">
        <v>12</v>
      </c>
      <c r="E145" s="30">
        <v>77</v>
      </c>
      <c r="F145" s="30">
        <v>29</v>
      </c>
      <c r="G145" s="30">
        <v>8</v>
      </c>
      <c r="H145" s="30">
        <v>6</v>
      </c>
      <c r="I145" s="30">
        <v>8</v>
      </c>
      <c r="J145" s="30">
        <v>10</v>
      </c>
      <c r="K145" s="30">
        <v>35</v>
      </c>
      <c r="L145" s="30">
        <v>32</v>
      </c>
      <c r="M145" s="30">
        <v>33</v>
      </c>
      <c r="N145" s="30">
        <v>62</v>
      </c>
      <c r="O145" s="30">
        <v>90</v>
      </c>
    </row>
    <row r="146" spans="1:15" x14ac:dyDescent="0.3">
      <c r="A146" s="31"/>
      <c r="B146" s="25" t="s">
        <v>582</v>
      </c>
      <c r="C146" s="25" t="s">
        <v>362</v>
      </c>
      <c r="D146" s="30">
        <v>99</v>
      </c>
      <c r="E146" s="30">
        <v>113</v>
      </c>
      <c r="F146" s="30">
        <v>82</v>
      </c>
      <c r="G146" s="30">
        <v>77</v>
      </c>
      <c r="H146" s="30">
        <v>69</v>
      </c>
      <c r="I146" s="30">
        <v>107</v>
      </c>
      <c r="J146" s="30">
        <v>53</v>
      </c>
      <c r="K146" s="30">
        <v>115</v>
      </c>
      <c r="L146" s="30">
        <v>107</v>
      </c>
      <c r="M146" s="30">
        <v>101</v>
      </c>
      <c r="N146" s="30">
        <v>142</v>
      </c>
      <c r="O146" s="30">
        <v>197</v>
      </c>
    </row>
    <row r="147" spans="1:15" x14ac:dyDescent="0.3">
      <c r="A147" s="31"/>
      <c r="B147" s="25" t="s">
        <v>583</v>
      </c>
      <c r="C147" s="25" t="s">
        <v>250</v>
      </c>
      <c r="D147" s="30">
        <v>53</v>
      </c>
      <c r="E147" s="30">
        <v>7</v>
      </c>
      <c r="F147" s="30">
        <v>24</v>
      </c>
      <c r="G147" s="30">
        <v>61</v>
      </c>
      <c r="H147" s="30">
        <v>29</v>
      </c>
      <c r="I147" s="30">
        <v>160</v>
      </c>
      <c r="J147" s="30">
        <v>207</v>
      </c>
      <c r="K147" s="30">
        <v>5</v>
      </c>
      <c r="L147" s="30">
        <v>83</v>
      </c>
      <c r="M147" s="30">
        <v>51</v>
      </c>
      <c r="N147" s="30">
        <v>98</v>
      </c>
      <c r="O147" s="30">
        <v>93</v>
      </c>
    </row>
    <row r="148" spans="1:15" x14ac:dyDescent="0.3">
      <c r="A148" s="31"/>
      <c r="B148" s="25" t="s">
        <v>584</v>
      </c>
      <c r="C148" s="25" t="s">
        <v>237</v>
      </c>
      <c r="D148" s="30">
        <v>110</v>
      </c>
      <c r="E148" s="30">
        <v>215</v>
      </c>
      <c r="F148" s="30">
        <v>88</v>
      </c>
      <c r="G148" s="30">
        <v>152</v>
      </c>
      <c r="H148" s="30">
        <v>21</v>
      </c>
      <c r="I148" s="30">
        <v>100</v>
      </c>
      <c r="J148" s="30">
        <v>46</v>
      </c>
      <c r="K148" s="30">
        <v>78</v>
      </c>
      <c r="L148" s="30">
        <v>131</v>
      </c>
      <c r="M148" s="30">
        <v>136</v>
      </c>
      <c r="N148" s="30">
        <v>235</v>
      </c>
      <c r="O148" s="30">
        <v>84</v>
      </c>
    </row>
    <row r="149" spans="1:15" x14ac:dyDescent="0.3">
      <c r="A149" s="31"/>
      <c r="B149" s="25" t="s">
        <v>585</v>
      </c>
      <c r="C149" s="25" t="s">
        <v>196</v>
      </c>
      <c r="D149" s="30">
        <v>101</v>
      </c>
      <c r="E149" s="30">
        <v>61</v>
      </c>
      <c r="F149" s="30">
        <v>63</v>
      </c>
      <c r="G149" s="30">
        <v>142</v>
      </c>
      <c r="H149" s="30">
        <v>157</v>
      </c>
      <c r="I149" s="30">
        <v>106</v>
      </c>
      <c r="J149" s="30">
        <v>133</v>
      </c>
      <c r="K149" s="30">
        <v>136</v>
      </c>
      <c r="L149" s="30">
        <v>175</v>
      </c>
      <c r="M149" s="30">
        <v>102</v>
      </c>
      <c r="N149" s="30">
        <v>140</v>
      </c>
      <c r="O149" s="30">
        <v>153</v>
      </c>
    </row>
    <row r="150" spans="1:15" x14ac:dyDescent="0.3">
      <c r="A150" s="31"/>
      <c r="B150" s="25" t="s">
        <v>586</v>
      </c>
      <c r="C150" s="25" t="s">
        <v>307</v>
      </c>
      <c r="D150" s="30">
        <v>430</v>
      </c>
      <c r="E150" s="30">
        <v>170</v>
      </c>
      <c r="F150" s="30">
        <v>115</v>
      </c>
      <c r="G150" s="30">
        <v>287</v>
      </c>
      <c r="H150" s="30">
        <v>274</v>
      </c>
      <c r="I150" s="30">
        <v>228</v>
      </c>
      <c r="J150" s="30">
        <v>71</v>
      </c>
      <c r="K150" s="30">
        <v>207</v>
      </c>
      <c r="L150" s="30">
        <v>182</v>
      </c>
      <c r="M150" s="30">
        <v>166</v>
      </c>
      <c r="N150" s="30">
        <v>203</v>
      </c>
      <c r="O150" s="30">
        <v>236</v>
      </c>
    </row>
    <row r="151" spans="1:15" x14ac:dyDescent="0.3">
      <c r="A151" s="31"/>
      <c r="B151" s="25" t="s">
        <v>587</v>
      </c>
      <c r="C151" s="25" t="s">
        <v>78</v>
      </c>
      <c r="D151" s="30">
        <v>80</v>
      </c>
      <c r="E151" s="30">
        <v>321</v>
      </c>
      <c r="F151" s="30">
        <v>157</v>
      </c>
      <c r="G151" s="30">
        <v>118</v>
      </c>
      <c r="H151" s="30">
        <v>131</v>
      </c>
      <c r="I151" s="30">
        <v>228</v>
      </c>
      <c r="J151" s="30">
        <v>269</v>
      </c>
      <c r="K151" s="30">
        <v>143</v>
      </c>
      <c r="L151" s="30">
        <v>354</v>
      </c>
      <c r="M151" s="30">
        <v>102</v>
      </c>
      <c r="N151" s="30">
        <v>122</v>
      </c>
      <c r="O151" s="30">
        <v>102</v>
      </c>
    </row>
    <row r="152" spans="1:15" x14ac:dyDescent="0.3">
      <c r="A152" s="31"/>
      <c r="B152" s="25" t="s">
        <v>588</v>
      </c>
      <c r="C152" s="25" t="s">
        <v>202</v>
      </c>
      <c r="D152" s="30">
        <v>44</v>
      </c>
      <c r="E152" s="30">
        <v>20</v>
      </c>
      <c r="F152" s="30">
        <v>12</v>
      </c>
      <c r="G152" s="30">
        <v>1</v>
      </c>
      <c r="H152" s="30">
        <v>3</v>
      </c>
      <c r="I152" s="30">
        <v>14</v>
      </c>
      <c r="J152" s="30">
        <v>5</v>
      </c>
      <c r="K152" s="30">
        <v>74</v>
      </c>
      <c r="L152" s="30">
        <v>0</v>
      </c>
      <c r="M152" s="30">
        <v>11</v>
      </c>
      <c r="N152" s="30">
        <v>9</v>
      </c>
      <c r="O152" s="30">
        <v>34</v>
      </c>
    </row>
    <row r="153" spans="1:15" x14ac:dyDescent="0.3">
      <c r="A153" s="31"/>
      <c r="B153" s="25" t="s">
        <v>589</v>
      </c>
      <c r="C153" s="25" t="s">
        <v>365</v>
      </c>
      <c r="D153" s="30">
        <v>71</v>
      </c>
      <c r="E153" s="30">
        <v>18</v>
      </c>
      <c r="F153" s="30">
        <v>54</v>
      </c>
      <c r="G153" s="30">
        <v>46</v>
      </c>
      <c r="H153" s="30">
        <v>46</v>
      </c>
      <c r="I153" s="30">
        <v>64</v>
      </c>
      <c r="J153" s="30">
        <v>79</v>
      </c>
      <c r="K153" s="30">
        <v>110</v>
      </c>
      <c r="L153" s="30">
        <v>112</v>
      </c>
      <c r="M153" s="30">
        <v>250</v>
      </c>
      <c r="N153" s="30">
        <v>193</v>
      </c>
      <c r="O153" s="30">
        <v>97</v>
      </c>
    </row>
    <row r="154" spans="1:15" x14ac:dyDescent="0.3">
      <c r="A154" s="31"/>
      <c r="B154" s="25" t="s">
        <v>590</v>
      </c>
      <c r="C154" s="25" t="s">
        <v>92</v>
      </c>
      <c r="D154" s="30">
        <v>10</v>
      </c>
      <c r="E154" s="30">
        <v>29</v>
      </c>
      <c r="F154" s="30">
        <v>26</v>
      </c>
      <c r="G154" s="30">
        <v>26</v>
      </c>
      <c r="H154" s="30">
        <v>18</v>
      </c>
      <c r="I154" s="30">
        <v>77</v>
      </c>
      <c r="J154" s="30">
        <v>37</v>
      </c>
      <c r="K154" s="30">
        <v>17</v>
      </c>
      <c r="L154" s="30">
        <v>15</v>
      </c>
      <c r="M154" s="30">
        <v>119</v>
      </c>
      <c r="N154" s="30">
        <v>33</v>
      </c>
      <c r="O154" s="30">
        <v>20</v>
      </c>
    </row>
    <row r="155" spans="1:15" x14ac:dyDescent="0.3">
      <c r="A155" s="31"/>
      <c r="B155" s="25" t="s">
        <v>591</v>
      </c>
      <c r="C155" s="25" t="s">
        <v>254</v>
      </c>
      <c r="D155" s="30">
        <v>98</v>
      </c>
      <c r="E155" s="30">
        <v>109</v>
      </c>
      <c r="F155" s="30">
        <v>97</v>
      </c>
      <c r="G155" s="30">
        <v>120</v>
      </c>
      <c r="H155" s="30">
        <v>18</v>
      </c>
      <c r="I155" s="30">
        <v>96</v>
      </c>
      <c r="J155" s="30">
        <v>64</v>
      </c>
      <c r="K155" s="30">
        <v>138</v>
      </c>
      <c r="L155" s="30">
        <v>282</v>
      </c>
      <c r="M155" s="30">
        <v>225</v>
      </c>
      <c r="N155" s="30">
        <v>296</v>
      </c>
      <c r="O155" s="30">
        <v>250</v>
      </c>
    </row>
    <row r="156" spans="1:15" x14ac:dyDescent="0.3">
      <c r="A156" s="31"/>
      <c r="B156" s="25" t="s">
        <v>592</v>
      </c>
      <c r="C156" s="25" t="s">
        <v>243</v>
      </c>
      <c r="D156" s="30">
        <v>125</v>
      </c>
      <c r="E156" s="30">
        <v>92</v>
      </c>
      <c r="F156" s="30">
        <v>156</v>
      </c>
      <c r="G156" s="30">
        <v>170</v>
      </c>
      <c r="H156" s="30">
        <v>84</v>
      </c>
      <c r="I156" s="30">
        <v>102</v>
      </c>
      <c r="J156" s="30">
        <v>96</v>
      </c>
      <c r="K156" s="30">
        <v>11</v>
      </c>
      <c r="L156" s="30">
        <v>39</v>
      </c>
      <c r="M156" s="30">
        <v>116</v>
      </c>
      <c r="N156" s="30">
        <v>87</v>
      </c>
      <c r="O156" s="30">
        <v>81</v>
      </c>
    </row>
    <row r="157" spans="1:15" x14ac:dyDescent="0.3">
      <c r="A157" s="31"/>
      <c r="B157" s="25" t="s">
        <v>593</v>
      </c>
      <c r="C157" s="25" t="s">
        <v>247</v>
      </c>
      <c r="D157" s="30">
        <v>215</v>
      </c>
      <c r="E157" s="30">
        <v>251</v>
      </c>
      <c r="F157" s="30">
        <v>172</v>
      </c>
      <c r="G157" s="30">
        <v>122</v>
      </c>
      <c r="H157" s="30">
        <v>119</v>
      </c>
      <c r="I157" s="30">
        <v>102</v>
      </c>
      <c r="J157" s="30">
        <v>180</v>
      </c>
      <c r="K157" s="30">
        <v>28</v>
      </c>
      <c r="L157" s="30">
        <v>139</v>
      </c>
      <c r="M157" s="30">
        <v>90</v>
      </c>
      <c r="N157" s="30">
        <v>169</v>
      </c>
      <c r="O157" s="30">
        <v>58</v>
      </c>
    </row>
    <row r="158" spans="1:15" x14ac:dyDescent="0.3">
      <c r="A158" s="31"/>
      <c r="B158" s="25" t="s">
        <v>594</v>
      </c>
      <c r="C158" s="25" t="s">
        <v>312</v>
      </c>
      <c r="D158" s="30">
        <v>13</v>
      </c>
      <c r="E158" s="30">
        <v>66</v>
      </c>
      <c r="F158" s="30">
        <v>134</v>
      </c>
      <c r="G158" s="30">
        <v>24</v>
      </c>
      <c r="H158" s="30">
        <v>88</v>
      </c>
      <c r="I158" s="30">
        <v>121</v>
      </c>
      <c r="J158" s="30">
        <v>75</v>
      </c>
      <c r="K158" s="30">
        <v>130</v>
      </c>
      <c r="L158" s="30">
        <v>145</v>
      </c>
      <c r="M158" s="30">
        <v>196</v>
      </c>
      <c r="N158" s="30">
        <v>87</v>
      </c>
      <c r="O158" s="30">
        <v>62</v>
      </c>
    </row>
    <row r="159" spans="1:15" x14ac:dyDescent="0.3">
      <c r="A159" s="31"/>
      <c r="B159" s="25" t="s">
        <v>595</v>
      </c>
      <c r="C159" s="25" t="s">
        <v>316</v>
      </c>
      <c r="D159" s="30">
        <v>118</v>
      </c>
      <c r="E159" s="30">
        <v>111</v>
      </c>
      <c r="F159" s="30">
        <v>62</v>
      </c>
      <c r="G159" s="30">
        <v>92</v>
      </c>
      <c r="H159" s="30">
        <v>96</v>
      </c>
      <c r="I159" s="30">
        <v>70</v>
      </c>
      <c r="J159" s="30">
        <v>192</v>
      </c>
      <c r="K159" s="30">
        <v>62</v>
      </c>
      <c r="L159" s="30">
        <v>14</v>
      </c>
      <c r="M159" s="30">
        <v>72</v>
      </c>
      <c r="N159" s="30">
        <v>72</v>
      </c>
      <c r="O159" s="30">
        <v>101</v>
      </c>
    </row>
    <row r="160" spans="1:15" x14ac:dyDescent="0.3">
      <c r="A160" s="31"/>
      <c r="B160" s="25" t="s">
        <v>596</v>
      </c>
      <c r="C160" s="25" t="s">
        <v>251</v>
      </c>
      <c r="D160" s="30">
        <v>115</v>
      </c>
      <c r="E160" s="30">
        <v>251</v>
      </c>
      <c r="F160" s="30">
        <v>35</v>
      </c>
      <c r="G160" s="30">
        <v>62</v>
      </c>
      <c r="H160" s="30">
        <v>38</v>
      </c>
      <c r="I160" s="30">
        <v>84</v>
      </c>
      <c r="J160" s="30">
        <v>5</v>
      </c>
      <c r="K160" s="30">
        <v>55</v>
      </c>
      <c r="L160" s="30">
        <v>31</v>
      </c>
      <c r="M160" s="30">
        <v>59</v>
      </c>
      <c r="N160" s="30">
        <v>162</v>
      </c>
      <c r="O160" s="30">
        <v>27</v>
      </c>
    </row>
    <row r="161" spans="1:15" x14ac:dyDescent="0.3">
      <c r="A161" s="31"/>
      <c r="B161" s="31"/>
      <c r="C161" s="25" t="s">
        <v>462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30">
        <v>0</v>
      </c>
    </row>
    <row r="162" spans="1:15" x14ac:dyDescent="0.3">
      <c r="A162" s="31"/>
      <c r="B162" s="25"/>
      <c r="C162" s="25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</row>
    <row r="163" spans="1:15" x14ac:dyDescent="0.3">
      <c r="A163" s="26" t="s">
        <v>13</v>
      </c>
      <c r="B163" s="26" t="s">
        <v>597</v>
      </c>
      <c r="C163" s="26"/>
      <c r="D163" s="29">
        <v>5168</v>
      </c>
      <c r="E163" s="29">
        <v>6025</v>
      </c>
      <c r="F163" s="29">
        <v>4005</v>
      </c>
      <c r="G163" s="29">
        <v>4394</v>
      </c>
      <c r="H163" s="29">
        <v>4489</v>
      </c>
      <c r="I163" s="29">
        <v>6796</v>
      </c>
      <c r="J163" s="29">
        <v>3260</v>
      </c>
      <c r="K163" s="29">
        <v>4727</v>
      </c>
      <c r="L163" s="29">
        <v>5946</v>
      </c>
      <c r="M163" s="29">
        <v>6224</v>
      </c>
      <c r="N163" s="29">
        <v>5591</v>
      </c>
      <c r="O163" s="29">
        <v>5789</v>
      </c>
    </row>
    <row r="164" spans="1:15" x14ac:dyDescent="0.3">
      <c r="A164" s="31"/>
      <c r="B164" s="25"/>
      <c r="C164" s="25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</row>
    <row r="165" spans="1:15" x14ac:dyDescent="0.3">
      <c r="A165" s="31"/>
      <c r="B165" s="25" t="s">
        <v>598</v>
      </c>
      <c r="C165" s="25" t="s">
        <v>12</v>
      </c>
      <c r="D165" s="30">
        <v>813</v>
      </c>
      <c r="E165" s="30">
        <v>1100</v>
      </c>
      <c r="F165" s="30">
        <v>559</v>
      </c>
      <c r="G165" s="30">
        <v>585</v>
      </c>
      <c r="H165" s="30">
        <v>562</v>
      </c>
      <c r="I165" s="30">
        <v>700</v>
      </c>
      <c r="J165" s="30">
        <v>345</v>
      </c>
      <c r="K165" s="30">
        <v>368</v>
      </c>
      <c r="L165" s="30">
        <v>761</v>
      </c>
      <c r="M165" s="30">
        <v>541</v>
      </c>
      <c r="N165" s="30">
        <v>457</v>
      </c>
      <c r="O165" s="30">
        <v>493</v>
      </c>
    </row>
    <row r="166" spans="1:15" x14ac:dyDescent="0.3">
      <c r="A166" s="31"/>
      <c r="B166" s="25" t="s">
        <v>599</v>
      </c>
      <c r="C166" s="25" t="s">
        <v>600</v>
      </c>
      <c r="D166" s="30" t="s">
        <v>426</v>
      </c>
      <c r="E166" s="30" t="s">
        <v>426</v>
      </c>
      <c r="F166" s="30" t="s">
        <v>426</v>
      </c>
      <c r="G166" s="30" t="s">
        <v>426</v>
      </c>
      <c r="H166" s="30" t="s">
        <v>426</v>
      </c>
      <c r="I166" s="30" t="s">
        <v>426</v>
      </c>
      <c r="J166" s="30" t="s">
        <v>426</v>
      </c>
      <c r="K166" s="30" t="s">
        <v>426</v>
      </c>
      <c r="L166" s="30" t="s">
        <v>426</v>
      </c>
      <c r="M166" s="30" t="s">
        <v>426</v>
      </c>
      <c r="N166" s="30" t="s">
        <v>426</v>
      </c>
      <c r="O166" s="30" t="s">
        <v>426</v>
      </c>
    </row>
    <row r="167" spans="1:15" x14ac:dyDescent="0.3">
      <c r="A167" s="31"/>
      <c r="B167" s="25" t="s">
        <v>601</v>
      </c>
      <c r="C167" s="25" t="s">
        <v>356</v>
      </c>
      <c r="D167" s="30">
        <v>87</v>
      </c>
      <c r="E167" s="30">
        <v>56</v>
      </c>
      <c r="F167" s="30">
        <v>123</v>
      </c>
      <c r="G167" s="30">
        <v>91</v>
      </c>
      <c r="H167" s="30">
        <v>104</v>
      </c>
      <c r="I167" s="30">
        <v>32</v>
      </c>
      <c r="J167" s="30">
        <v>114</v>
      </c>
      <c r="K167" s="30">
        <v>165</v>
      </c>
      <c r="L167" s="30">
        <v>129</v>
      </c>
      <c r="M167" s="30">
        <v>73</v>
      </c>
      <c r="N167" s="30">
        <v>167</v>
      </c>
      <c r="O167" s="30">
        <v>25</v>
      </c>
    </row>
    <row r="168" spans="1:15" x14ac:dyDescent="0.3">
      <c r="A168" s="31"/>
      <c r="B168" s="25" t="s">
        <v>602</v>
      </c>
      <c r="C168" s="25" t="s">
        <v>139</v>
      </c>
      <c r="D168" s="30">
        <v>149</v>
      </c>
      <c r="E168" s="30">
        <v>165</v>
      </c>
      <c r="F168" s="30">
        <v>37</v>
      </c>
      <c r="G168" s="30">
        <v>169</v>
      </c>
      <c r="H168" s="30">
        <v>47</v>
      </c>
      <c r="I168" s="30">
        <v>126</v>
      </c>
      <c r="J168" s="30">
        <v>24</v>
      </c>
      <c r="K168" s="30">
        <v>116</v>
      </c>
      <c r="L168" s="30">
        <v>238</v>
      </c>
      <c r="M168" s="30">
        <v>125</v>
      </c>
      <c r="N168" s="30">
        <v>108</v>
      </c>
      <c r="O168" s="30">
        <v>71</v>
      </c>
    </row>
    <row r="169" spans="1:15" x14ac:dyDescent="0.3">
      <c r="A169" s="31"/>
      <c r="B169" s="25" t="s">
        <v>603</v>
      </c>
      <c r="C169" s="25" t="s">
        <v>15</v>
      </c>
      <c r="D169" s="30">
        <v>363</v>
      </c>
      <c r="E169" s="30">
        <v>298</v>
      </c>
      <c r="F169" s="30">
        <v>367</v>
      </c>
      <c r="G169" s="30">
        <v>414</v>
      </c>
      <c r="H169" s="30">
        <v>329</v>
      </c>
      <c r="I169" s="30">
        <v>407</v>
      </c>
      <c r="J169" s="30">
        <v>241</v>
      </c>
      <c r="K169" s="30">
        <v>411</v>
      </c>
      <c r="L169" s="30">
        <v>223</v>
      </c>
      <c r="M169" s="30">
        <v>336</v>
      </c>
      <c r="N169" s="30">
        <v>199</v>
      </c>
      <c r="O169" s="30">
        <v>163</v>
      </c>
    </row>
    <row r="170" spans="1:15" x14ac:dyDescent="0.3">
      <c r="A170" s="31"/>
      <c r="B170" s="25" t="s">
        <v>604</v>
      </c>
      <c r="C170" s="25" t="s">
        <v>17</v>
      </c>
      <c r="D170" s="30">
        <v>266</v>
      </c>
      <c r="E170" s="30">
        <v>185</v>
      </c>
      <c r="F170" s="30">
        <v>322</v>
      </c>
      <c r="G170" s="30">
        <v>213</v>
      </c>
      <c r="H170" s="30">
        <v>77</v>
      </c>
      <c r="I170" s="30">
        <v>278</v>
      </c>
      <c r="J170" s="30">
        <v>24</v>
      </c>
      <c r="K170" s="30">
        <v>107</v>
      </c>
      <c r="L170" s="30">
        <v>192</v>
      </c>
      <c r="M170" s="30">
        <v>279</v>
      </c>
      <c r="N170" s="30">
        <v>264</v>
      </c>
      <c r="O170" s="30">
        <v>131</v>
      </c>
    </row>
    <row r="171" spans="1:15" x14ac:dyDescent="0.3">
      <c r="A171" s="31"/>
      <c r="B171" s="25" t="s">
        <v>605</v>
      </c>
      <c r="C171" s="25" t="s">
        <v>145</v>
      </c>
      <c r="D171" s="30">
        <v>126</v>
      </c>
      <c r="E171" s="30">
        <v>134</v>
      </c>
      <c r="F171" s="30">
        <v>119</v>
      </c>
      <c r="G171" s="30">
        <v>56</v>
      </c>
      <c r="H171" s="30">
        <v>140</v>
      </c>
      <c r="I171" s="30">
        <v>100</v>
      </c>
      <c r="J171" s="30">
        <v>3</v>
      </c>
      <c r="K171" s="30">
        <v>151</v>
      </c>
      <c r="L171" s="30">
        <v>49</v>
      </c>
      <c r="M171" s="30">
        <v>49</v>
      </c>
      <c r="N171" s="30">
        <v>56</v>
      </c>
      <c r="O171" s="30">
        <v>117</v>
      </c>
    </row>
    <row r="172" spans="1:15" x14ac:dyDescent="0.3">
      <c r="A172" s="31"/>
      <c r="B172" s="25" t="s">
        <v>606</v>
      </c>
      <c r="C172" s="25" t="s">
        <v>607</v>
      </c>
      <c r="D172" s="30" t="s">
        <v>426</v>
      </c>
      <c r="E172" s="30" t="s">
        <v>426</v>
      </c>
      <c r="F172" s="30" t="s">
        <v>426</v>
      </c>
      <c r="G172" s="30" t="s">
        <v>426</v>
      </c>
      <c r="H172" s="30" t="s">
        <v>426</v>
      </c>
      <c r="I172" s="30" t="s">
        <v>426</v>
      </c>
      <c r="J172" s="30" t="s">
        <v>426</v>
      </c>
      <c r="K172" s="30" t="s">
        <v>426</v>
      </c>
      <c r="L172" s="30" t="s">
        <v>426</v>
      </c>
      <c r="M172" s="30" t="s">
        <v>426</v>
      </c>
      <c r="N172" s="30" t="s">
        <v>426</v>
      </c>
      <c r="O172" s="30" t="s">
        <v>426</v>
      </c>
    </row>
    <row r="173" spans="1:15" x14ac:dyDescent="0.3">
      <c r="A173" s="31"/>
      <c r="B173" s="25" t="s">
        <v>608</v>
      </c>
      <c r="C173" s="25" t="s">
        <v>49</v>
      </c>
      <c r="D173" s="30">
        <v>206</v>
      </c>
      <c r="E173" s="30">
        <v>147</v>
      </c>
      <c r="F173" s="30">
        <v>106</v>
      </c>
      <c r="G173" s="30">
        <v>67</v>
      </c>
      <c r="H173" s="30">
        <v>124</v>
      </c>
      <c r="I173" s="30">
        <v>176</v>
      </c>
      <c r="J173" s="30">
        <v>65</v>
      </c>
      <c r="K173" s="30">
        <v>110</v>
      </c>
      <c r="L173" s="30">
        <v>149</v>
      </c>
      <c r="M173" s="30">
        <v>219</v>
      </c>
      <c r="N173" s="30">
        <v>258</v>
      </c>
      <c r="O173" s="30">
        <v>199</v>
      </c>
    </row>
    <row r="174" spans="1:15" x14ac:dyDescent="0.3">
      <c r="A174" s="31"/>
      <c r="B174" s="25" t="s">
        <v>609</v>
      </c>
      <c r="C174" s="25" t="s">
        <v>610</v>
      </c>
      <c r="D174" s="30" t="s">
        <v>426</v>
      </c>
      <c r="E174" s="30" t="s">
        <v>426</v>
      </c>
      <c r="F174" s="30" t="s">
        <v>426</v>
      </c>
      <c r="G174" s="30" t="s">
        <v>426</v>
      </c>
      <c r="H174" s="30" t="s">
        <v>426</v>
      </c>
      <c r="I174" s="30" t="s">
        <v>426</v>
      </c>
      <c r="J174" s="30" t="s">
        <v>426</v>
      </c>
      <c r="K174" s="30" t="s">
        <v>426</v>
      </c>
      <c r="L174" s="30" t="s">
        <v>426</v>
      </c>
      <c r="M174" s="30" t="s">
        <v>426</v>
      </c>
      <c r="N174" s="30" t="s">
        <v>426</v>
      </c>
      <c r="O174" s="30" t="s">
        <v>426</v>
      </c>
    </row>
    <row r="175" spans="1:15" x14ac:dyDescent="0.3">
      <c r="A175" s="31"/>
      <c r="B175" s="25" t="s">
        <v>611</v>
      </c>
      <c r="C175" s="25" t="s">
        <v>153</v>
      </c>
      <c r="D175" s="30">
        <v>43</v>
      </c>
      <c r="E175" s="30">
        <v>38</v>
      </c>
      <c r="F175" s="30">
        <v>35</v>
      </c>
      <c r="G175" s="30">
        <v>57</v>
      </c>
      <c r="H175" s="30">
        <v>78</v>
      </c>
      <c r="I175" s="30">
        <v>34</v>
      </c>
      <c r="J175" s="30">
        <v>50</v>
      </c>
      <c r="K175" s="30">
        <v>28</v>
      </c>
      <c r="L175" s="30">
        <v>101</v>
      </c>
      <c r="M175" s="30">
        <v>269</v>
      </c>
      <c r="N175" s="30">
        <v>206</v>
      </c>
      <c r="O175" s="30">
        <v>132</v>
      </c>
    </row>
    <row r="176" spans="1:15" x14ac:dyDescent="0.3">
      <c r="A176" s="31"/>
      <c r="B176" s="25" t="s">
        <v>612</v>
      </c>
      <c r="C176" s="25" t="s">
        <v>360</v>
      </c>
      <c r="D176" s="30">
        <v>123</v>
      </c>
      <c r="E176" s="30">
        <v>113</v>
      </c>
      <c r="F176" s="30">
        <v>115</v>
      </c>
      <c r="G176" s="30">
        <v>25</v>
      </c>
      <c r="H176" s="30">
        <v>85</v>
      </c>
      <c r="I176" s="30">
        <v>121</v>
      </c>
      <c r="J176" s="30">
        <v>83</v>
      </c>
      <c r="K176" s="30">
        <v>69</v>
      </c>
      <c r="L176" s="30">
        <v>182</v>
      </c>
      <c r="M176" s="30">
        <v>188</v>
      </c>
      <c r="N176" s="30">
        <v>273</v>
      </c>
      <c r="O176" s="30">
        <v>226</v>
      </c>
    </row>
    <row r="177" spans="1:15" x14ac:dyDescent="0.3">
      <c r="A177" s="31"/>
      <c r="B177" s="25" t="s">
        <v>613</v>
      </c>
      <c r="C177" s="25" t="s">
        <v>165</v>
      </c>
      <c r="D177" s="30">
        <v>86</v>
      </c>
      <c r="E177" s="30">
        <v>156</v>
      </c>
      <c r="F177" s="30">
        <v>38</v>
      </c>
      <c r="G177" s="30">
        <v>117</v>
      </c>
      <c r="H177" s="30">
        <v>46</v>
      </c>
      <c r="I177" s="30">
        <v>55</v>
      </c>
      <c r="J177" s="30">
        <v>0</v>
      </c>
      <c r="K177" s="30">
        <v>87</v>
      </c>
      <c r="L177" s="30">
        <v>124</v>
      </c>
      <c r="M177" s="30">
        <v>58</v>
      </c>
      <c r="N177" s="30">
        <v>18</v>
      </c>
      <c r="O177" s="30">
        <v>91</v>
      </c>
    </row>
    <row r="178" spans="1:15" x14ac:dyDescent="0.3">
      <c r="A178" s="31"/>
      <c r="B178" s="25" t="s">
        <v>614</v>
      </c>
      <c r="C178" s="25" t="s">
        <v>615</v>
      </c>
      <c r="D178" s="30" t="s">
        <v>426</v>
      </c>
      <c r="E178" s="30" t="s">
        <v>426</v>
      </c>
      <c r="F178" s="30" t="s">
        <v>426</v>
      </c>
      <c r="G178" s="30" t="s">
        <v>426</v>
      </c>
      <c r="H178" s="30" t="s">
        <v>426</v>
      </c>
      <c r="I178" s="30" t="s">
        <v>426</v>
      </c>
      <c r="J178" s="30" t="s">
        <v>426</v>
      </c>
      <c r="K178" s="30" t="s">
        <v>426</v>
      </c>
      <c r="L178" s="30" t="s">
        <v>426</v>
      </c>
      <c r="M178" s="30" t="s">
        <v>426</v>
      </c>
      <c r="N178" s="30" t="s">
        <v>426</v>
      </c>
      <c r="O178" s="30" t="s">
        <v>426</v>
      </c>
    </row>
    <row r="179" spans="1:15" x14ac:dyDescent="0.3">
      <c r="A179" s="31"/>
      <c r="B179" s="25" t="s">
        <v>616</v>
      </c>
      <c r="C179" s="25" t="s">
        <v>308</v>
      </c>
      <c r="D179" s="30">
        <v>23</v>
      </c>
      <c r="E179" s="30">
        <v>101</v>
      </c>
      <c r="F179" s="30">
        <v>37</v>
      </c>
      <c r="G179" s="30">
        <v>7</v>
      </c>
      <c r="H179" s="30">
        <v>46</v>
      </c>
      <c r="I179" s="30">
        <v>77</v>
      </c>
      <c r="J179" s="30">
        <v>41</v>
      </c>
      <c r="K179" s="30">
        <v>143</v>
      </c>
      <c r="L179" s="30">
        <v>125</v>
      </c>
      <c r="M179" s="30">
        <v>60</v>
      </c>
      <c r="N179" s="30">
        <v>59</v>
      </c>
      <c r="O179" s="30">
        <v>180</v>
      </c>
    </row>
    <row r="180" spans="1:15" x14ac:dyDescent="0.3">
      <c r="A180" s="31"/>
      <c r="B180" s="25" t="s">
        <v>617</v>
      </c>
      <c r="C180" s="25" t="s">
        <v>314</v>
      </c>
      <c r="D180" s="30">
        <v>118</v>
      </c>
      <c r="E180" s="30">
        <v>180</v>
      </c>
      <c r="F180" s="30">
        <v>213</v>
      </c>
      <c r="G180" s="30">
        <v>127</v>
      </c>
      <c r="H180" s="30">
        <v>66</v>
      </c>
      <c r="I180" s="30">
        <v>337</v>
      </c>
      <c r="J180" s="30">
        <v>126</v>
      </c>
      <c r="K180" s="30">
        <v>39</v>
      </c>
      <c r="L180" s="30">
        <v>88</v>
      </c>
      <c r="M180" s="30">
        <v>254</v>
      </c>
      <c r="N180" s="30">
        <v>239</v>
      </c>
      <c r="O180" s="30">
        <v>169</v>
      </c>
    </row>
    <row r="181" spans="1:15" x14ac:dyDescent="0.3">
      <c r="A181" s="31"/>
      <c r="B181" s="25" t="s">
        <v>618</v>
      </c>
      <c r="C181" s="25" t="s">
        <v>619</v>
      </c>
      <c r="D181" s="30" t="s">
        <v>426</v>
      </c>
      <c r="E181" s="30" t="s">
        <v>426</v>
      </c>
      <c r="F181" s="30" t="s">
        <v>426</v>
      </c>
      <c r="G181" s="30" t="s">
        <v>426</v>
      </c>
      <c r="H181" s="30" t="s">
        <v>426</v>
      </c>
      <c r="I181" s="30" t="s">
        <v>426</v>
      </c>
      <c r="J181" s="30" t="s">
        <v>426</v>
      </c>
      <c r="K181" s="30" t="s">
        <v>426</v>
      </c>
      <c r="L181" s="30" t="s">
        <v>426</v>
      </c>
      <c r="M181" s="30" t="s">
        <v>426</v>
      </c>
      <c r="N181" s="30" t="s">
        <v>426</v>
      </c>
      <c r="O181" s="30" t="s">
        <v>426</v>
      </c>
    </row>
    <row r="182" spans="1:15" x14ac:dyDescent="0.3">
      <c r="A182" s="31"/>
      <c r="B182" s="25" t="s">
        <v>620</v>
      </c>
      <c r="C182" s="25" t="s">
        <v>363</v>
      </c>
      <c r="D182" s="30">
        <v>128</v>
      </c>
      <c r="E182" s="30">
        <v>134</v>
      </c>
      <c r="F182" s="30">
        <v>11</v>
      </c>
      <c r="G182" s="30">
        <v>38</v>
      </c>
      <c r="H182" s="30">
        <v>141</v>
      </c>
      <c r="I182" s="30">
        <v>151</v>
      </c>
      <c r="J182" s="30">
        <v>48</v>
      </c>
      <c r="K182" s="30">
        <v>81</v>
      </c>
      <c r="L182" s="30">
        <v>72</v>
      </c>
      <c r="M182" s="30">
        <v>126</v>
      </c>
      <c r="N182" s="30">
        <v>98</v>
      </c>
      <c r="O182" s="30">
        <v>77</v>
      </c>
    </row>
    <row r="183" spans="1:15" x14ac:dyDescent="0.3">
      <c r="A183" s="31"/>
      <c r="B183" s="25" t="s">
        <v>621</v>
      </c>
      <c r="C183" s="25" t="s">
        <v>318</v>
      </c>
      <c r="D183" s="30">
        <v>335</v>
      </c>
      <c r="E183" s="30">
        <v>186</v>
      </c>
      <c r="F183" s="30">
        <v>192</v>
      </c>
      <c r="G183" s="30">
        <v>91</v>
      </c>
      <c r="H183" s="30">
        <v>44</v>
      </c>
      <c r="I183" s="30">
        <v>171</v>
      </c>
      <c r="J183" s="30">
        <v>27</v>
      </c>
      <c r="K183" s="30">
        <v>6</v>
      </c>
      <c r="L183" s="30">
        <v>23</v>
      </c>
      <c r="M183" s="30">
        <v>48</v>
      </c>
      <c r="N183" s="30">
        <v>299</v>
      </c>
      <c r="O183" s="30">
        <v>422</v>
      </c>
    </row>
    <row r="184" spans="1:15" x14ac:dyDescent="0.3">
      <c r="A184" s="31"/>
      <c r="B184" s="25" t="s">
        <v>622</v>
      </c>
      <c r="C184" s="25" t="s">
        <v>19</v>
      </c>
      <c r="D184" s="30">
        <v>198</v>
      </c>
      <c r="E184" s="30">
        <v>413</v>
      </c>
      <c r="F184" s="30">
        <v>257</v>
      </c>
      <c r="G184" s="30">
        <v>360</v>
      </c>
      <c r="H184" s="30">
        <v>191</v>
      </c>
      <c r="I184" s="30">
        <v>317</v>
      </c>
      <c r="J184" s="30">
        <v>238</v>
      </c>
      <c r="K184" s="30">
        <v>50</v>
      </c>
      <c r="L184" s="30">
        <v>122</v>
      </c>
      <c r="M184" s="30">
        <v>61</v>
      </c>
      <c r="N184" s="30">
        <v>102</v>
      </c>
      <c r="O184" s="30">
        <v>269</v>
      </c>
    </row>
    <row r="185" spans="1:15" x14ac:dyDescent="0.3">
      <c r="A185" s="31"/>
      <c r="B185" s="25" t="s">
        <v>623</v>
      </c>
      <c r="C185" s="25" t="s">
        <v>624</v>
      </c>
      <c r="D185" s="30" t="s">
        <v>426</v>
      </c>
      <c r="E185" s="30" t="s">
        <v>426</v>
      </c>
      <c r="F185" s="30" t="s">
        <v>426</v>
      </c>
      <c r="G185" s="30" t="s">
        <v>426</v>
      </c>
      <c r="H185" s="30" t="s">
        <v>426</v>
      </c>
      <c r="I185" s="30" t="s">
        <v>426</v>
      </c>
      <c r="J185" s="30" t="s">
        <v>426</v>
      </c>
      <c r="K185" s="30" t="s">
        <v>426</v>
      </c>
      <c r="L185" s="30" t="s">
        <v>426</v>
      </c>
      <c r="M185" s="30" t="s">
        <v>426</v>
      </c>
      <c r="N185" s="30" t="s">
        <v>426</v>
      </c>
      <c r="O185" s="30" t="s">
        <v>426</v>
      </c>
    </row>
    <row r="186" spans="1:15" x14ac:dyDescent="0.3">
      <c r="A186" s="31"/>
      <c r="B186" s="25" t="s">
        <v>625</v>
      </c>
      <c r="C186" s="25" t="s">
        <v>95</v>
      </c>
      <c r="D186" s="30">
        <v>217</v>
      </c>
      <c r="E186" s="30">
        <v>350</v>
      </c>
      <c r="F186" s="30">
        <v>146</v>
      </c>
      <c r="G186" s="30">
        <v>134</v>
      </c>
      <c r="H186" s="30">
        <v>228</v>
      </c>
      <c r="I186" s="30">
        <v>344</v>
      </c>
      <c r="J186" s="30">
        <v>181</v>
      </c>
      <c r="K186" s="30">
        <v>413</v>
      </c>
      <c r="L186" s="30">
        <v>475</v>
      </c>
      <c r="M186" s="30">
        <v>380</v>
      </c>
      <c r="N186" s="30">
        <v>228</v>
      </c>
      <c r="O186" s="30">
        <v>291</v>
      </c>
    </row>
    <row r="187" spans="1:15" x14ac:dyDescent="0.3">
      <c r="A187" s="31"/>
      <c r="B187" s="25" t="s">
        <v>626</v>
      </c>
      <c r="C187" s="25" t="s">
        <v>21</v>
      </c>
      <c r="D187" s="30">
        <v>318</v>
      </c>
      <c r="E187" s="30">
        <v>235</v>
      </c>
      <c r="F187" s="30">
        <v>116</v>
      </c>
      <c r="G187" s="30">
        <v>185</v>
      </c>
      <c r="H187" s="30">
        <v>122</v>
      </c>
      <c r="I187" s="30">
        <v>290</v>
      </c>
      <c r="J187" s="30">
        <v>202</v>
      </c>
      <c r="K187" s="30">
        <v>150</v>
      </c>
      <c r="L187" s="30">
        <v>186</v>
      </c>
      <c r="M187" s="30">
        <v>252</v>
      </c>
      <c r="N187" s="30">
        <v>207</v>
      </c>
      <c r="O187" s="30">
        <v>304</v>
      </c>
    </row>
    <row r="188" spans="1:15" x14ac:dyDescent="0.3">
      <c r="A188" s="31"/>
      <c r="B188" s="25" t="s">
        <v>627</v>
      </c>
      <c r="C188" s="25" t="s">
        <v>628</v>
      </c>
      <c r="D188" s="30" t="s">
        <v>426</v>
      </c>
      <c r="E188" s="30" t="s">
        <v>426</v>
      </c>
      <c r="F188" s="30" t="s">
        <v>426</v>
      </c>
      <c r="G188" s="30" t="s">
        <v>426</v>
      </c>
      <c r="H188" s="30" t="s">
        <v>426</v>
      </c>
      <c r="I188" s="30" t="s">
        <v>426</v>
      </c>
      <c r="J188" s="30" t="s">
        <v>426</v>
      </c>
      <c r="K188" s="30" t="s">
        <v>426</v>
      </c>
      <c r="L188" s="30" t="s">
        <v>426</v>
      </c>
      <c r="M188" s="30" t="s">
        <v>426</v>
      </c>
      <c r="N188" s="30" t="s">
        <v>426</v>
      </c>
      <c r="O188" s="30" t="s">
        <v>426</v>
      </c>
    </row>
    <row r="189" spans="1:15" x14ac:dyDescent="0.3">
      <c r="A189" s="31"/>
      <c r="B189" s="25" t="s">
        <v>629</v>
      </c>
      <c r="C189" s="25" t="s">
        <v>630</v>
      </c>
      <c r="D189" s="30" t="s">
        <v>426</v>
      </c>
      <c r="E189" s="30" t="s">
        <v>426</v>
      </c>
      <c r="F189" s="30" t="s">
        <v>426</v>
      </c>
      <c r="G189" s="30" t="s">
        <v>426</v>
      </c>
      <c r="H189" s="30" t="s">
        <v>426</v>
      </c>
      <c r="I189" s="30" t="s">
        <v>426</v>
      </c>
      <c r="J189" s="30" t="s">
        <v>426</v>
      </c>
      <c r="K189" s="30" t="s">
        <v>426</v>
      </c>
      <c r="L189" s="30" t="s">
        <v>426</v>
      </c>
      <c r="M189" s="30" t="s">
        <v>426</v>
      </c>
      <c r="N189" s="30" t="s">
        <v>426</v>
      </c>
      <c r="O189" s="30" t="s">
        <v>426</v>
      </c>
    </row>
    <row r="190" spans="1:15" x14ac:dyDescent="0.3">
      <c r="A190" s="31"/>
      <c r="B190" s="25" t="s">
        <v>631</v>
      </c>
      <c r="C190" s="25" t="s">
        <v>175</v>
      </c>
      <c r="D190" s="30">
        <v>86</v>
      </c>
      <c r="E190" s="30">
        <v>96</v>
      </c>
      <c r="F190" s="30">
        <v>72</v>
      </c>
      <c r="G190" s="30">
        <v>26</v>
      </c>
      <c r="H190" s="30">
        <v>29</v>
      </c>
      <c r="I190" s="30">
        <v>157</v>
      </c>
      <c r="J190" s="30">
        <v>71</v>
      </c>
      <c r="K190" s="30">
        <v>69</v>
      </c>
      <c r="L190" s="30">
        <v>88</v>
      </c>
      <c r="M190" s="30">
        <v>134</v>
      </c>
      <c r="N190" s="30">
        <v>85</v>
      </c>
      <c r="O190" s="30">
        <v>26</v>
      </c>
    </row>
    <row r="191" spans="1:15" x14ac:dyDescent="0.3">
      <c r="A191" s="31"/>
      <c r="B191" s="25" t="s">
        <v>632</v>
      </c>
      <c r="C191" s="25" t="s">
        <v>182</v>
      </c>
      <c r="D191" s="30">
        <v>62</v>
      </c>
      <c r="E191" s="30">
        <v>70</v>
      </c>
      <c r="F191" s="30">
        <v>70</v>
      </c>
      <c r="G191" s="30">
        <v>87</v>
      </c>
      <c r="H191" s="30">
        <v>91</v>
      </c>
      <c r="I191" s="30">
        <v>256</v>
      </c>
      <c r="J191" s="30">
        <v>104</v>
      </c>
      <c r="K191" s="30">
        <v>224</v>
      </c>
      <c r="L191" s="30">
        <v>250</v>
      </c>
      <c r="M191" s="30">
        <v>185</v>
      </c>
      <c r="N191" s="30">
        <v>172</v>
      </c>
      <c r="O191" s="30">
        <v>257</v>
      </c>
    </row>
    <row r="192" spans="1:15" x14ac:dyDescent="0.3">
      <c r="A192" s="31"/>
      <c r="B192" s="25" t="s">
        <v>633</v>
      </c>
      <c r="C192" s="25" t="s">
        <v>190</v>
      </c>
      <c r="D192" s="30">
        <v>19</v>
      </c>
      <c r="E192" s="30">
        <v>32</v>
      </c>
      <c r="F192" s="30">
        <v>13</v>
      </c>
      <c r="G192" s="30">
        <v>38</v>
      </c>
      <c r="H192" s="30">
        <v>53</v>
      </c>
      <c r="I192" s="30">
        <v>225</v>
      </c>
      <c r="J192" s="30">
        <v>19</v>
      </c>
      <c r="K192" s="30">
        <v>2</v>
      </c>
      <c r="L192" s="30">
        <v>36</v>
      </c>
      <c r="M192" s="30">
        <v>35</v>
      </c>
      <c r="N192" s="30">
        <v>16</v>
      </c>
      <c r="O192" s="30">
        <v>21</v>
      </c>
    </row>
    <row r="193" spans="1:15" x14ac:dyDescent="0.3">
      <c r="A193" s="31"/>
      <c r="B193" s="25" t="s">
        <v>634</v>
      </c>
      <c r="C193" s="25" t="s">
        <v>107</v>
      </c>
      <c r="D193" s="30">
        <v>158</v>
      </c>
      <c r="E193" s="30">
        <v>328</v>
      </c>
      <c r="F193" s="30">
        <v>124</v>
      </c>
      <c r="G193" s="30">
        <v>125</v>
      </c>
      <c r="H193" s="30">
        <v>232</v>
      </c>
      <c r="I193" s="30">
        <v>346</v>
      </c>
      <c r="J193" s="30">
        <v>49</v>
      </c>
      <c r="K193" s="30">
        <v>320</v>
      </c>
      <c r="L193" s="30">
        <v>203</v>
      </c>
      <c r="M193" s="30">
        <v>96</v>
      </c>
      <c r="N193" s="30">
        <v>190</v>
      </c>
      <c r="O193" s="30">
        <v>178</v>
      </c>
    </row>
    <row r="194" spans="1:15" x14ac:dyDescent="0.3">
      <c r="A194" s="31"/>
      <c r="B194" s="25" t="s">
        <v>635</v>
      </c>
      <c r="C194" s="25" t="s">
        <v>324</v>
      </c>
      <c r="D194" s="30">
        <v>75</v>
      </c>
      <c r="E194" s="30">
        <v>76</v>
      </c>
      <c r="F194" s="30">
        <v>105</v>
      </c>
      <c r="G194" s="30">
        <v>99</v>
      </c>
      <c r="H194" s="30">
        <v>132</v>
      </c>
      <c r="I194" s="30">
        <v>215</v>
      </c>
      <c r="J194" s="30">
        <v>340</v>
      </c>
      <c r="K194" s="30">
        <v>301</v>
      </c>
      <c r="L194" s="30">
        <v>460</v>
      </c>
      <c r="M194" s="30">
        <v>422</v>
      </c>
      <c r="N194" s="30">
        <v>552</v>
      </c>
      <c r="O194" s="30">
        <v>465</v>
      </c>
    </row>
    <row r="195" spans="1:15" x14ac:dyDescent="0.3">
      <c r="A195" s="31"/>
      <c r="B195" s="25" t="s">
        <v>636</v>
      </c>
      <c r="C195" s="25" t="s">
        <v>198</v>
      </c>
      <c r="D195" s="30">
        <v>97</v>
      </c>
      <c r="E195" s="30">
        <v>75</v>
      </c>
      <c r="F195" s="30">
        <v>21</v>
      </c>
      <c r="G195" s="30">
        <v>13</v>
      </c>
      <c r="H195" s="30">
        <v>16</v>
      </c>
      <c r="I195" s="30">
        <v>46</v>
      </c>
      <c r="J195" s="30">
        <v>18</v>
      </c>
      <c r="K195" s="30">
        <v>13</v>
      </c>
      <c r="L195" s="30">
        <v>38</v>
      </c>
      <c r="M195" s="30">
        <v>88</v>
      </c>
      <c r="N195" s="30">
        <v>27</v>
      </c>
      <c r="O195" s="30">
        <v>168</v>
      </c>
    </row>
    <row r="196" spans="1:15" x14ac:dyDescent="0.3">
      <c r="A196" s="31"/>
      <c r="B196" s="25" t="s">
        <v>637</v>
      </c>
      <c r="C196" s="25" t="s">
        <v>111</v>
      </c>
      <c r="D196" s="30">
        <v>243</v>
      </c>
      <c r="E196" s="30">
        <v>340</v>
      </c>
      <c r="F196" s="30">
        <v>317</v>
      </c>
      <c r="G196" s="30">
        <v>223</v>
      </c>
      <c r="H196" s="30">
        <v>403</v>
      </c>
      <c r="I196" s="30">
        <v>487</v>
      </c>
      <c r="J196" s="30">
        <v>329</v>
      </c>
      <c r="K196" s="30">
        <v>390</v>
      </c>
      <c r="L196" s="30">
        <v>314</v>
      </c>
      <c r="M196" s="30">
        <v>502</v>
      </c>
      <c r="N196" s="30">
        <v>324</v>
      </c>
      <c r="O196" s="30">
        <v>315</v>
      </c>
    </row>
    <row r="197" spans="1:15" x14ac:dyDescent="0.3">
      <c r="A197" s="31"/>
      <c r="B197" s="25" t="s">
        <v>638</v>
      </c>
      <c r="C197" s="25" t="s">
        <v>23</v>
      </c>
      <c r="D197" s="30">
        <v>327</v>
      </c>
      <c r="E197" s="30">
        <v>685</v>
      </c>
      <c r="F197" s="30">
        <v>113</v>
      </c>
      <c r="G197" s="30">
        <v>368</v>
      </c>
      <c r="H197" s="30">
        <v>436</v>
      </c>
      <c r="I197" s="30">
        <v>379</v>
      </c>
      <c r="J197" s="30">
        <v>239</v>
      </c>
      <c r="K197" s="30">
        <v>207</v>
      </c>
      <c r="L197" s="30">
        <v>240</v>
      </c>
      <c r="M197" s="30">
        <v>236</v>
      </c>
      <c r="N197" s="30">
        <v>11</v>
      </c>
      <c r="O197" s="30">
        <v>6</v>
      </c>
    </row>
    <row r="198" spans="1:15" x14ac:dyDescent="0.3">
      <c r="A198" s="31"/>
      <c r="B198" s="25" t="s">
        <v>639</v>
      </c>
      <c r="C198" s="25" t="s">
        <v>328</v>
      </c>
      <c r="D198" s="30">
        <v>84</v>
      </c>
      <c r="E198" s="30">
        <v>34</v>
      </c>
      <c r="F198" s="30">
        <v>28</v>
      </c>
      <c r="G198" s="30">
        <v>66</v>
      </c>
      <c r="H198" s="30">
        <v>14</v>
      </c>
      <c r="I198" s="30">
        <v>208</v>
      </c>
      <c r="J198" s="30">
        <v>140</v>
      </c>
      <c r="K198" s="30">
        <v>312</v>
      </c>
      <c r="L198" s="30">
        <v>249</v>
      </c>
      <c r="M198" s="30">
        <v>412</v>
      </c>
      <c r="N198" s="30">
        <v>355</v>
      </c>
      <c r="O198" s="30">
        <v>29</v>
      </c>
    </row>
    <row r="199" spans="1:15" x14ac:dyDescent="0.3">
      <c r="A199" s="31"/>
      <c r="B199" s="25" t="s">
        <v>640</v>
      </c>
      <c r="C199" s="25" t="s">
        <v>25</v>
      </c>
      <c r="D199" s="30">
        <v>164</v>
      </c>
      <c r="E199" s="30">
        <v>129</v>
      </c>
      <c r="F199" s="30">
        <v>95</v>
      </c>
      <c r="G199" s="30">
        <v>189</v>
      </c>
      <c r="H199" s="30">
        <v>102</v>
      </c>
      <c r="I199" s="30">
        <v>170</v>
      </c>
      <c r="J199" s="30">
        <v>48</v>
      </c>
      <c r="K199" s="30">
        <v>90</v>
      </c>
      <c r="L199" s="30">
        <v>157</v>
      </c>
      <c r="M199" s="30">
        <v>85</v>
      </c>
      <c r="N199" s="30">
        <v>176</v>
      </c>
      <c r="O199" s="30">
        <v>352</v>
      </c>
    </row>
    <row r="200" spans="1:15" x14ac:dyDescent="0.3">
      <c r="A200" s="31"/>
      <c r="B200" s="25" t="s">
        <v>641</v>
      </c>
      <c r="C200" s="25" t="s">
        <v>366</v>
      </c>
      <c r="D200" s="30">
        <v>150</v>
      </c>
      <c r="E200" s="30">
        <v>34</v>
      </c>
      <c r="F200" s="30">
        <v>88</v>
      </c>
      <c r="G200" s="30">
        <v>162</v>
      </c>
      <c r="H200" s="30">
        <v>55</v>
      </c>
      <c r="I200" s="30">
        <v>282</v>
      </c>
      <c r="J200" s="30">
        <v>22</v>
      </c>
      <c r="K200" s="30">
        <v>11</v>
      </c>
      <c r="L200" s="30">
        <v>227</v>
      </c>
      <c r="M200" s="30">
        <v>235</v>
      </c>
      <c r="N200" s="30">
        <v>37</v>
      </c>
      <c r="O200" s="30">
        <v>199</v>
      </c>
    </row>
    <row r="201" spans="1:15" x14ac:dyDescent="0.3">
      <c r="A201" s="31"/>
      <c r="B201" s="25" t="s">
        <v>642</v>
      </c>
      <c r="C201" s="25" t="s">
        <v>369</v>
      </c>
      <c r="D201" s="30">
        <v>64</v>
      </c>
      <c r="E201" s="30">
        <v>69</v>
      </c>
      <c r="F201" s="30">
        <v>74</v>
      </c>
      <c r="G201" s="30">
        <v>221</v>
      </c>
      <c r="H201" s="30">
        <v>309</v>
      </c>
      <c r="I201" s="30">
        <v>159</v>
      </c>
      <c r="J201" s="30">
        <v>14</v>
      </c>
      <c r="K201" s="30">
        <v>177</v>
      </c>
      <c r="L201" s="30">
        <v>429</v>
      </c>
      <c r="M201" s="30">
        <v>373</v>
      </c>
      <c r="N201" s="30">
        <v>366</v>
      </c>
      <c r="O201" s="30">
        <v>331</v>
      </c>
    </row>
    <row r="202" spans="1:15" x14ac:dyDescent="0.3">
      <c r="A202" s="31"/>
      <c r="B202" s="25" t="s">
        <v>643</v>
      </c>
      <c r="C202" s="25" t="s">
        <v>370</v>
      </c>
      <c r="D202" s="30">
        <v>40</v>
      </c>
      <c r="E202" s="30">
        <v>66</v>
      </c>
      <c r="F202" s="30">
        <v>92</v>
      </c>
      <c r="G202" s="30">
        <v>41</v>
      </c>
      <c r="H202" s="30">
        <v>187</v>
      </c>
      <c r="I202" s="30">
        <v>150</v>
      </c>
      <c r="J202" s="30">
        <v>55</v>
      </c>
      <c r="K202" s="30">
        <v>117</v>
      </c>
      <c r="L202" s="30">
        <v>16</v>
      </c>
      <c r="M202" s="30">
        <v>103</v>
      </c>
      <c r="N202" s="30">
        <v>42</v>
      </c>
      <c r="O202" s="30">
        <v>82</v>
      </c>
    </row>
    <row r="203" spans="1:15" x14ac:dyDescent="0.3">
      <c r="A203" s="31"/>
      <c r="B203" s="31"/>
      <c r="C203" s="25" t="s">
        <v>462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</row>
    <row r="204" spans="1:15" x14ac:dyDescent="0.3">
      <c r="A204" s="31"/>
      <c r="B204" s="25"/>
      <c r="C204" s="25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</row>
    <row r="205" spans="1:15" x14ac:dyDescent="0.3">
      <c r="A205" s="26" t="s">
        <v>644</v>
      </c>
      <c r="B205" s="26" t="s">
        <v>645</v>
      </c>
      <c r="C205" s="26"/>
      <c r="D205" s="29">
        <v>8164</v>
      </c>
      <c r="E205" s="29">
        <v>7002</v>
      </c>
      <c r="F205" s="29">
        <v>5676</v>
      </c>
      <c r="G205" s="29">
        <v>4505</v>
      </c>
      <c r="H205" s="29">
        <v>3887</v>
      </c>
      <c r="I205" s="29">
        <v>5651</v>
      </c>
      <c r="J205" s="29">
        <v>3292</v>
      </c>
      <c r="K205" s="29">
        <v>4681</v>
      </c>
      <c r="L205" s="29">
        <v>5753</v>
      </c>
      <c r="M205" s="29">
        <v>6831</v>
      </c>
      <c r="N205" s="29">
        <v>7774</v>
      </c>
      <c r="O205" s="29">
        <v>6635</v>
      </c>
    </row>
    <row r="206" spans="1:15" x14ac:dyDescent="0.3">
      <c r="A206" s="31"/>
      <c r="B206" s="25"/>
      <c r="C206" s="25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</row>
    <row r="207" spans="1:15" x14ac:dyDescent="0.3">
      <c r="A207" s="31"/>
      <c r="B207" s="25" t="s">
        <v>646</v>
      </c>
      <c r="C207" s="25" t="s">
        <v>207</v>
      </c>
      <c r="D207" s="30">
        <v>74</v>
      </c>
      <c r="E207" s="30">
        <v>163</v>
      </c>
      <c r="F207" s="30">
        <v>134</v>
      </c>
      <c r="G207" s="30">
        <v>85</v>
      </c>
      <c r="H207" s="30">
        <v>103</v>
      </c>
      <c r="I207" s="30">
        <v>50</v>
      </c>
      <c r="J207" s="30">
        <v>27</v>
      </c>
      <c r="K207" s="30">
        <v>60</v>
      </c>
      <c r="L207" s="30">
        <v>71</v>
      </c>
      <c r="M207" s="30">
        <v>42</v>
      </c>
      <c r="N207" s="30">
        <v>136</v>
      </c>
      <c r="O207" s="30">
        <v>71</v>
      </c>
    </row>
    <row r="208" spans="1:15" x14ac:dyDescent="0.3">
      <c r="A208" s="31"/>
      <c r="B208" s="25" t="s">
        <v>647</v>
      </c>
      <c r="C208" s="25" t="s">
        <v>65</v>
      </c>
      <c r="D208" s="30">
        <v>302</v>
      </c>
      <c r="E208" s="30">
        <v>191</v>
      </c>
      <c r="F208" s="30">
        <v>361</v>
      </c>
      <c r="G208" s="30">
        <v>221</v>
      </c>
      <c r="H208" s="30">
        <v>5</v>
      </c>
      <c r="I208" s="30">
        <v>134</v>
      </c>
      <c r="J208" s="30">
        <v>56</v>
      </c>
      <c r="K208" s="30">
        <v>14</v>
      </c>
      <c r="L208" s="30">
        <v>61</v>
      </c>
      <c r="M208" s="30">
        <v>73</v>
      </c>
      <c r="N208" s="30">
        <v>74</v>
      </c>
      <c r="O208" s="30">
        <v>66</v>
      </c>
    </row>
    <row r="209" spans="1:15" x14ac:dyDescent="0.3">
      <c r="A209" s="31"/>
      <c r="B209" s="25" t="s">
        <v>648</v>
      </c>
      <c r="C209" s="25" t="s">
        <v>4</v>
      </c>
      <c r="D209" s="30">
        <v>349</v>
      </c>
      <c r="E209" s="30">
        <v>410</v>
      </c>
      <c r="F209" s="30">
        <v>304</v>
      </c>
      <c r="G209" s="30">
        <v>221</v>
      </c>
      <c r="H209" s="30">
        <v>247</v>
      </c>
      <c r="I209" s="30">
        <v>150</v>
      </c>
      <c r="J209" s="30">
        <v>184</v>
      </c>
      <c r="K209" s="30">
        <v>205</v>
      </c>
      <c r="L209" s="30">
        <v>299</v>
      </c>
      <c r="M209" s="30">
        <v>386</v>
      </c>
      <c r="N209" s="30">
        <v>487</v>
      </c>
      <c r="O209" s="30">
        <v>337</v>
      </c>
    </row>
    <row r="210" spans="1:15" x14ac:dyDescent="0.3">
      <c r="A210" s="31"/>
      <c r="B210" s="25" t="s">
        <v>649</v>
      </c>
      <c r="C210" s="25" t="s">
        <v>4</v>
      </c>
      <c r="D210" s="30" t="s">
        <v>426</v>
      </c>
      <c r="E210" s="30" t="s">
        <v>426</v>
      </c>
      <c r="F210" s="30" t="s">
        <v>426</v>
      </c>
      <c r="G210" s="30" t="s">
        <v>426</v>
      </c>
      <c r="H210" s="30" t="s">
        <v>426</v>
      </c>
      <c r="I210" s="30" t="s">
        <v>426</v>
      </c>
      <c r="J210" s="30" t="s">
        <v>426</v>
      </c>
      <c r="K210" s="30" t="s">
        <v>426</v>
      </c>
      <c r="L210" s="30" t="s">
        <v>426</v>
      </c>
      <c r="M210" s="30" t="s">
        <v>426</v>
      </c>
      <c r="N210" s="30" t="s">
        <v>426</v>
      </c>
      <c r="O210" s="30" t="s">
        <v>426</v>
      </c>
    </row>
    <row r="211" spans="1:15" x14ac:dyDescent="0.3">
      <c r="A211" s="31"/>
      <c r="B211" s="25" t="s">
        <v>650</v>
      </c>
      <c r="C211" s="25" t="s">
        <v>74</v>
      </c>
      <c r="D211" s="30">
        <v>135</v>
      </c>
      <c r="E211" s="30">
        <v>148</v>
      </c>
      <c r="F211" s="30">
        <v>68</v>
      </c>
      <c r="G211" s="30">
        <v>101</v>
      </c>
      <c r="H211" s="30">
        <v>103</v>
      </c>
      <c r="I211" s="30">
        <v>174</v>
      </c>
      <c r="J211" s="30">
        <v>33</v>
      </c>
      <c r="K211" s="30">
        <v>58</v>
      </c>
      <c r="L211" s="30">
        <v>109</v>
      </c>
      <c r="M211" s="30">
        <v>135</v>
      </c>
      <c r="N211" s="30">
        <v>173</v>
      </c>
      <c r="O211" s="30">
        <v>198</v>
      </c>
    </row>
    <row r="212" spans="1:15" x14ac:dyDescent="0.3">
      <c r="A212" s="31"/>
      <c r="B212" s="25" t="s">
        <v>651</v>
      </c>
      <c r="C212" s="25" t="s">
        <v>255</v>
      </c>
      <c r="D212" s="30">
        <v>320</v>
      </c>
      <c r="E212" s="30">
        <v>150</v>
      </c>
      <c r="F212" s="30">
        <v>73</v>
      </c>
      <c r="G212" s="30">
        <v>113</v>
      </c>
      <c r="H212" s="30">
        <v>57</v>
      </c>
      <c r="I212" s="30">
        <v>92</v>
      </c>
      <c r="J212" s="30">
        <v>29</v>
      </c>
      <c r="K212" s="30">
        <v>180</v>
      </c>
      <c r="L212" s="30">
        <v>122</v>
      </c>
      <c r="M212" s="30">
        <v>106</v>
      </c>
      <c r="N212" s="30">
        <v>185</v>
      </c>
      <c r="O212" s="30">
        <v>59</v>
      </c>
    </row>
    <row r="213" spans="1:15" x14ac:dyDescent="0.3">
      <c r="A213" s="31"/>
      <c r="B213" s="25" t="s">
        <v>652</v>
      </c>
      <c r="C213" s="25" t="s">
        <v>83</v>
      </c>
      <c r="D213" s="30">
        <v>98</v>
      </c>
      <c r="E213" s="30">
        <v>33</v>
      </c>
      <c r="F213" s="30">
        <v>0</v>
      </c>
      <c r="G213" s="30">
        <v>78</v>
      </c>
      <c r="H213" s="30">
        <v>2</v>
      </c>
      <c r="I213" s="30">
        <v>15</v>
      </c>
      <c r="J213" s="30">
        <v>4</v>
      </c>
      <c r="K213" s="30">
        <v>5</v>
      </c>
      <c r="L213" s="30">
        <v>52</v>
      </c>
      <c r="M213" s="30">
        <v>35</v>
      </c>
      <c r="N213" s="30">
        <v>14</v>
      </c>
      <c r="O213" s="30">
        <v>0</v>
      </c>
    </row>
    <row r="214" spans="1:15" x14ac:dyDescent="0.3">
      <c r="A214" s="31"/>
      <c r="B214" s="25" t="s">
        <v>653</v>
      </c>
      <c r="C214" s="25" t="s">
        <v>262</v>
      </c>
      <c r="D214" s="30">
        <v>124</v>
      </c>
      <c r="E214" s="30">
        <v>76</v>
      </c>
      <c r="F214" s="30">
        <v>53</v>
      </c>
      <c r="G214" s="30">
        <v>81</v>
      </c>
      <c r="H214" s="30">
        <v>74</v>
      </c>
      <c r="I214" s="30">
        <v>142</v>
      </c>
      <c r="J214" s="30">
        <v>19</v>
      </c>
      <c r="K214" s="30">
        <v>283</v>
      </c>
      <c r="L214" s="30">
        <v>208</v>
      </c>
      <c r="M214" s="30">
        <v>198</v>
      </c>
      <c r="N214" s="30">
        <v>218</v>
      </c>
      <c r="O214" s="30">
        <v>174</v>
      </c>
    </row>
    <row r="215" spans="1:15" x14ac:dyDescent="0.3">
      <c r="A215" s="31"/>
      <c r="B215" s="25" t="s">
        <v>654</v>
      </c>
      <c r="C215" s="25" t="s">
        <v>287</v>
      </c>
      <c r="D215" s="30">
        <v>202</v>
      </c>
      <c r="E215" s="30">
        <v>91</v>
      </c>
      <c r="F215" s="30">
        <v>42</v>
      </c>
      <c r="G215" s="30">
        <v>41</v>
      </c>
      <c r="H215" s="30">
        <v>3</v>
      </c>
      <c r="I215" s="30">
        <v>62</v>
      </c>
      <c r="J215" s="30">
        <v>89</v>
      </c>
      <c r="K215" s="30">
        <v>14</v>
      </c>
      <c r="L215" s="30">
        <v>63</v>
      </c>
      <c r="M215" s="30">
        <v>46</v>
      </c>
      <c r="N215" s="30">
        <v>25</v>
      </c>
      <c r="O215" s="30">
        <v>27</v>
      </c>
    </row>
    <row r="216" spans="1:15" x14ac:dyDescent="0.3">
      <c r="A216" s="31"/>
      <c r="B216" s="25" t="s">
        <v>655</v>
      </c>
      <c r="C216" s="25" t="s">
        <v>118</v>
      </c>
      <c r="D216" s="30">
        <v>129</v>
      </c>
      <c r="E216" s="30">
        <v>417</v>
      </c>
      <c r="F216" s="30">
        <v>29</v>
      </c>
      <c r="G216" s="30">
        <v>76</v>
      </c>
      <c r="H216" s="30">
        <v>547</v>
      </c>
      <c r="I216" s="30">
        <v>320</v>
      </c>
      <c r="J216" s="30">
        <v>150</v>
      </c>
      <c r="K216" s="30">
        <v>427</v>
      </c>
      <c r="L216" s="30">
        <v>503</v>
      </c>
      <c r="M216" s="30">
        <v>336</v>
      </c>
      <c r="N216" s="30">
        <v>152</v>
      </c>
      <c r="O216" s="30">
        <v>158</v>
      </c>
    </row>
    <row r="217" spans="1:15" x14ac:dyDescent="0.3">
      <c r="A217" s="31"/>
      <c r="B217" s="25" t="s">
        <v>656</v>
      </c>
      <c r="C217" s="25" t="s">
        <v>96</v>
      </c>
      <c r="D217" s="30">
        <v>64</v>
      </c>
      <c r="E217" s="30">
        <v>3</v>
      </c>
      <c r="F217" s="30">
        <v>21</v>
      </c>
      <c r="G217" s="30">
        <v>25</v>
      </c>
      <c r="H217" s="30">
        <v>3</v>
      </c>
      <c r="I217" s="30">
        <v>51</v>
      </c>
      <c r="J217" s="30">
        <v>0</v>
      </c>
      <c r="K217" s="30">
        <v>16</v>
      </c>
      <c r="L217" s="30">
        <v>45</v>
      </c>
      <c r="M217" s="30">
        <v>0</v>
      </c>
      <c r="N217" s="30">
        <v>1</v>
      </c>
      <c r="O217" s="30">
        <v>6</v>
      </c>
    </row>
    <row r="218" spans="1:15" x14ac:dyDescent="0.3">
      <c r="A218" s="31"/>
      <c r="B218" s="25" t="s">
        <v>657</v>
      </c>
      <c r="C218" s="25" t="s">
        <v>22</v>
      </c>
      <c r="D218" s="30">
        <v>422</v>
      </c>
      <c r="E218" s="30">
        <v>372</v>
      </c>
      <c r="F218" s="30">
        <v>444</v>
      </c>
      <c r="G218" s="30">
        <v>319</v>
      </c>
      <c r="H218" s="30">
        <v>131</v>
      </c>
      <c r="I218" s="30">
        <v>249</v>
      </c>
      <c r="J218" s="30">
        <v>176</v>
      </c>
      <c r="K218" s="30">
        <v>246</v>
      </c>
      <c r="L218" s="30">
        <v>347</v>
      </c>
      <c r="M218" s="30">
        <v>513</v>
      </c>
      <c r="N218" s="30">
        <v>838</v>
      </c>
      <c r="O218" s="30">
        <v>337</v>
      </c>
    </row>
    <row r="219" spans="1:15" x14ac:dyDescent="0.3">
      <c r="A219" s="31"/>
      <c r="B219" s="25" t="s">
        <v>658</v>
      </c>
      <c r="C219" s="25" t="s">
        <v>104</v>
      </c>
      <c r="D219" s="30">
        <v>191</v>
      </c>
      <c r="E219" s="30">
        <v>60</v>
      </c>
      <c r="F219" s="30">
        <v>24</v>
      </c>
      <c r="G219" s="30">
        <v>36</v>
      </c>
      <c r="H219" s="30">
        <v>76</v>
      </c>
      <c r="I219" s="30">
        <v>220</v>
      </c>
      <c r="J219" s="30">
        <v>104</v>
      </c>
      <c r="K219" s="30">
        <v>180</v>
      </c>
      <c r="L219" s="30">
        <v>213</v>
      </c>
      <c r="M219" s="30">
        <v>347</v>
      </c>
      <c r="N219" s="30">
        <v>154</v>
      </c>
      <c r="O219" s="30">
        <v>235</v>
      </c>
    </row>
    <row r="220" spans="1:15" x14ac:dyDescent="0.3">
      <c r="A220" s="31"/>
      <c r="B220" s="25" t="s">
        <v>659</v>
      </c>
      <c r="C220" s="25" t="s">
        <v>114</v>
      </c>
      <c r="D220" s="30">
        <v>255</v>
      </c>
      <c r="E220" s="30">
        <v>185</v>
      </c>
      <c r="F220" s="30">
        <v>379</v>
      </c>
      <c r="G220" s="30">
        <v>133</v>
      </c>
      <c r="H220" s="30">
        <v>72</v>
      </c>
      <c r="I220" s="30">
        <v>245</v>
      </c>
      <c r="J220" s="30">
        <v>149</v>
      </c>
      <c r="K220" s="30">
        <v>44</v>
      </c>
      <c r="L220" s="30">
        <v>130</v>
      </c>
      <c r="M220" s="30">
        <v>174</v>
      </c>
      <c r="N220" s="30">
        <v>538</v>
      </c>
      <c r="O220" s="30">
        <v>112</v>
      </c>
    </row>
    <row r="221" spans="1:15" x14ac:dyDescent="0.3">
      <c r="A221" s="31"/>
      <c r="B221" s="25" t="s">
        <v>660</v>
      </c>
      <c r="C221" s="25" t="s">
        <v>292</v>
      </c>
      <c r="D221" s="30">
        <v>129</v>
      </c>
      <c r="E221" s="30">
        <v>61</v>
      </c>
      <c r="F221" s="30">
        <v>144</v>
      </c>
      <c r="G221" s="30">
        <v>78</v>
      </c>
      <c r="H221" s="30">
        <v>9</v>
      </c>
      <c r="I221" s="30">
        <v>204</v>
      </c>
      <c r="J221" s="30">
        <v>186</v>
      </c>
      <c r="K221" s="30">
        <v>56</v>
      </c>
      <c r="L221" s="30">
        <v>427</v>
      </c>
      <c r="M221" s="30">
        <v>229</v>
      </c>
      <c r="N221" s="30">
        <v>127</v>
      </c>
      <c r="O221" s="30">
        <v>201</v>
      </c>
    </row>
    <row r="222" spans="1:15" x14ac:dyDescent="0.3">
      <c r="A222" s="31"/>
      <c r="B222" s="25" t="s">
        <v>661</v>
      </c>
      <c r="C222" s="25" t="s">
        <v>131</v>
      </c>
      <c r="D222" s="30">
        <v>113</v>
      </c>
      <c r="E222" s="30">
        <v>154</v>
      </c>
      <c r="F222" s="30">
        <v>114</v>
      </c>
      <c r="G222" s="30">
        <v>39</v>
      </c>
      <c r="H222" s="30">
        <v>31</v>
      </c>
      <c r="I222" s="30">
        <v>46</v>
      </c>
      <c r="J222" s="30">
        <v>8</v>
      </c>
      <c r="K222" s="30">
        <v>52</v>
      </c>
      <c r="L222" s="30">
        <v>89</v>
      </c>
      <c r="M222" s="30">
        <v>97</v>
      </c>
      <c r="N222" s="30">
        <v>58</v>
      </c>
      <c r="O222" s="30">
        <v>91</v>
      </c>
    </row>
    <row r="223" spans="1:15" x14ac:dyDescent="0.3">
      <c r="A223" s="31"/>
      <c r="B223" s="25" t="s">
        <v>662</v>
      </c>
      <c r="C223" s="25" t="s">
        <v>296</v>
      </c>
      <c r="D223" s="30">
        <v>191</v>
      </c>
      <c r="E223" s="30">
        <v>93</v>
      </c>
      <c r="F223" s="30">
        <v>177</v>
      </c>
      <c r="G223" s="30">
        <v>130</v>
      </c>
      <c r="H223" s="30">
        <v>93</v>
      </c>
      <c r="I223" s="30">
        <v>121</v>
      </c>
      <c r="J223" s="30">
        <v>102</v>
      </c>
      <c r="K223" s="30">
        <v>179</v>
      </c>
      <c r="L223" s="30">
        <v>64</v>
      </c>
      <c r="M223" s="30">
        <v>407</v>
      </c>
      <c r="N223" s="30">
        <v>174</v>
      </c>
      <c r="O223" s="30">
        <v>217</v>
      </c>
    </row>
    <row r="224" spans="1:15" x14ac:dyDescent="0.3">
      <c r="A224" s="31"/>
      <c r="B224" s="25" t="s">
        <v>663</v>
      </c>
      <c r="C224" s="25" t="s">
        <v>372</v>
      </c>
      <c r="D224" s="30" t="s">
        <v>426</v>
      </c>
      <c r="E224" s="30" t="s">
        <v>426</v>
      </c>
      <c r="F224" s="30" t="s">
        <v>426</v>
      </c>
      <c r="G224" s="30" t="s">
        <v>426</v>
      </c>
      <c r="H224" s="30" t="s">
        <v>426</v>
      </c>
      <c r="I224" s="30" t="s">
        <v>426</v>
      </c>
      <c r="J224" s="30" t="s">
        <v>426</v>
      </c>
      <c r="K224" s="30" t="s">
        <v>426</v>
      </c>
      <c r="L224" s="30" t="s">
        <v>426</v>
      </c>
      <c r="M224" s="30" t="s">
        <v>426</v>
      </c>
      <c r="N224" s="30">
        <v>284</v>
      </c>
      <c r="O224" s="30">
        <v>166</v>
      </c>
    </row>
    <row r="225" spans="1:15" x14ac:dyDescent="0.3">
      <c r="A225" s="31"/>
      <c r="B225" s="25" t="s">
        <v>664</v>
      </c>
      <c r="C225" s="25" t="s">
        <v>127</v>
      </c>
      <c r="D225" s="30">
        <v>84</v>
      </c>
      <c r="E225" s="30">
        <v>145</v>
      </c>
      <c r="F225" s="30">
        <v>123</v>
      </c>
      <c r="G225" s="30">
        <v>0</v>
      </c>
      <c r="H225" s="30">
        <v>11</v>
      </c>
      <c r="I225" s="30">
        <v>54</v>
      </c>
      <c r="J225" s="30">
        <v>10</v>
      </c>
      <c r="K225" s="30">
        <v>0</v>
      </c>
      <c r="L225" s="30">
        <v>48</v>
      </c>
      <c r="M225" s="30">
        <v>34</v>
      </c>
      <c r="N225" s="30">
        <v>92</v>
      </c>
      <c r="O225" s="30">
        <v>55</v>
      </c>
    </row>
    <row r="226" spans="1:15" x14ac:dyDescent="0.3">
      <c r="A226" s="31"/>
      <c r="B226" s="25" t="s">
        <v>665</v>
      </c>
      <c r="C226" s="25" t="s">
        <v>135</v>
      </c>
      <c r="D226" s="30">
        <v>176</v>
      </c>
      <c r="E226" s="30">
        <v>101</v>
      </c>
      <c r="F226" s="30">
        <v>42</v>
      </c>
      <c r="G226" s="30">
        <v>50</v>
      </c>
      <c r="H226" s="30">
        <v>48</v>
      </c>
      <c r="I226" s="30">
        <v>163</v>
      </c>
      <c r="J226" s="30">
        <v>61</v>
      </c>
      <c r="K226" s="30">
        <v>167</v>
      </c>
      <c r="L226" s="30">
        <v>33</v>
      </c>
      <c r="M226" s="30">
        <v>43</v>
      </c>
      <c r="N226" s="30">
        <v>119</v>
      </c>
      <c r="O226" s="30">
        <v>12</v>
      </c>
    </row>
    <row r="227" spans="1:15" x14ac:dyDescent="0.3">
      <c r="A227" s="31"/>
      <c r="B227" s="25" t="s">
        <v>666</v>
      </c>
      <c r="C227" s="25" t="s">
        <v>225</v>
      </c>
      <c r="D227" s="30">
        <v>238</v>
      </c>
      <c r="E227" s="30">
        <v>133</v>
      </c>
      <c r="F227" s="30">
        <v>79</v>
      </c>
      <c r="G227" s="30">
        <v>54</v>
      </c>
      <c r="H227" s="30">
        <v>64</v>
      </c>
      <c r="I227" s="30">
        <v>55</v>
      </c>
      <c r="J227" s="30">
        <v>5</v>
      </c>
      <c r="K227" s="30">
        <v>23</v>
      </c>
      <c r="L227" s="30">
        <v>42</v>
      </c>
      <c r="M227" s="30">
        <v>144</v>
      </c>
      <c r="N227" s="30" t="s">
        <v>426</v>
      </c>
      <c r="O227" s="30" t="s">
        <v>426</v>
      </c>
    </row>
    <row r="228" spans="1:15" x14ac:dyDescent="0.3">
      <c r="A228" s="31"/>
      <c r="B228" s="25" t="s">
        <v>667</v>
      </c>
      <c r="C228" s="25" t="s">
        <v>266</v>
      </c>
      <c r="D228" s="30">
        <v>68</v>
      </c>
      <c r="E228" s="30">
        <v>66</v>
      </c>
      <c r="F228" s="30">
        <v>90</v>
      </c>
      <c r="G228" s="30">
        <v>30</v>
      </c>
      <c r="H228" s="30">
        <v>17</v>
      </c>
      <c r="I228" s="30">
        <v>65</v>
      </c>
      <c r="J228" s="30">
        <v>26</v>
      </c>
      <c r="K228" s="30">
        <v>18</v>
      </c>
      <c r="L228" s="30">
        <v>25</v>
      </c>
      <c r="M228" s="30">
        <v>11</v>
      </c>
      <c r="N228" s="30">
        <v>19</v>
      </c>
      <c r="O228" s="30">
        <v>74</v>
      </c>
    </row>
    <row r="229" spans="1:15" x14ac:dyDescent="0.3">
      <c r="A229" s="31"/>
      <c r="B229" s="25" t="s">
        <v>668</v>
      </c>
      <c r="C229" s="25" t="s">
        <v>132</v>
      </c>
      <c r="D229" s="30">
        <v>151</v>
      </c>
      <c r="E229" s="30">
        <v>125</v>
      </c>
      <c r="F229" s="30">
        <v>47</v>
      </c>
      <c r="G229" s="30">
        <v>48</v>
      </c>
      <c r="H229" s="30">
        <v>31</v>
      </c>
      <c r="I229" s="30">
        <v>131</v>
      </c>
      <c r="J229" s="30">
        <v>18</v>
      </c>
      <c r="K229" s="30">
        <v>12</v>
      </c>
      <c r="L229" s="30">
        <v>64</v>
      </c>
      <c r="M229" s="30">
        <v>2</v>
      </c>
      <c r="N229" s="30">
        <v>17</v>
      </c>
      <c r="O229" s="30">
        <v>133</v>
      </c>
    </row>
    <row r="230" spans="1:15" x14ac:dyDescent="0.3">
      <c r="A230" s="31"/>
      <c r="B230" s="25" t="s">
        <v>669</v>
      </c>
      <c r="C230" s="25" t="s">
        <v>299</v>
      </c>
      <c r="D230" s="30">
        <v>175</v>
      </c>
      <c r="E230" s="30">
        <v>56</v>
      </c>
      <c r="F230" s="30">
        <v>62</v>
      </c>
      <c r="G230" s="30">
        <v>153</v>
      </c>
      <c r="H230" s="30">
        <v>54</v>
      </c>
      <c r="I230" s="30">
        <v>19</v>
      </c>
      <c r="J230" s="30">
        <v>45</v>
      </c>
      <c r="K230" s="30">
        <v>8</v>
      </c>
      <c r="L230" s="30">
        <v>25</v>
      </c>
      <c r="M230" s="30">
        <v>91</v>
      </c>
      <c r="N230" s="30">
        <v>66</v>
      </c>
      <c r="O230" s="30">
        <v>18</v>
      </c>
    </row>
    <row r="231" spans="1:15" x14ac:dyDescent="0.3">
      <c r="A231" s="31"/>
      <c r="B231" s="25" t="s">
        <v>670</v>
      </c>
      <c r="C231" s="25" t="s">
        <v>143</v>
      </c>
      <c r="D231" s="30">
        <v>387</v>
      </c>
      <c r="E231" s="30">
        <v>416</v>
      </c>
      <c r="F231" s="30">
        <v>290</v>
      </c>
      <c r="G231" s="30">
        <v>51</v>
      </c>
      <c r="H231" s="30">
        <v>46</v>
      </c>
      <c r="I231" s="30">
        <v>162</v>
      </c>
      <c r="J231" s="30">
        <v>49</v>
      </c>
      <c r="K231" s="30">
        <v>165</v>
      </c>
      <c r="L231" s="30">
        <v>150</v>
      </c>
      <c r="M231" s="30">
        <v>293</v>
      </c>
      <c r="N231" s="30">
        <v>588</v>
      </c>
      <c r="O231" s="30">
        <v>395</v>
      </c>
    </row>
    <row r="232" spans="1:15" x14ac:dyDescent="0.3">
      <c r="A232" s="31"/>
      <c r="B232" s="25" t="s">
        <v>671</v>
      </c>
      <c r="C232" s="25" t="s">
        <v>230</v>
      </c>
      <c r="D232" s="30">
        <v>158</v>
      </c>
      <c r="E232" s="30">
        <v>147</v>
      </c>
      <c r="F232" s="30">
        <v>163</v>
      </c>
      <c r="G232" s="30">
        <v>23</v>
      </c>
      <c r="H232" s="30">
        <v>24</v>
      </c>
      <c r="I232" s="30">
        <v>236</v>
      </c>
      <c r="J232" s="30">
        <v>0</v>
      </c>
      <c r="K232" s="30">
        <v>89</v>
      </c>
      <c r="L232" s="30">
        <v>15</v>
      </c>
      <c r="M232" s="30">
        <v>8</v>
      </c>
      <c r="N232" s="30">
        <v>0</v>
      </c>
      <c r="O232" s="30">
        <v>0</v>
      </c>
    </row>
    <row r="233" spans="1:15" x14ac:dyDescent="0.3">
      <c r="A233" s="31"/>
      <c r="B233" s="25" t="s">
        <v>672</v>
      </c>
      <c r="C233" s="25" t="s">
        <v>273</v>
      </c>
      <c r="D233" s="30">
        <v>192</v>
      </c>
      <c r="E233" s="30">
        <v>204</v>
      </c>
      <c r="F233" s="30">
        <v>177</v>
      </c>
      <c r="G233" s="30">
        <v>149</v>
      </c>
      <c r="H233" s="30">
        <v>56</v>
      </c>
      <c r="I233" s="30">
        <v>97</v>
      </c>
      <c r="J233" s="30">
        <v>52</v>
      </c>
      <c r="K233" s="30">
        <v>31</v>
      </c>
      <c r="L233" s="30">
        <v>38</v>
      </c>
      <c r="M233" s="30">
        <v>71</v>
      </c>
      <c r="N233" s="30">
        <v>62</v>
      </c>
      <c r="O233" s="30">
        <v>59</v>
      </c>
    </row>
    <row r="234" spans="1:15" x14ac:dyDescent="0.3">
      <c r="A234" s="31"/>
      <c r="B234" s="25" t="s">
        <v>673</v>
      </c>
      <c r="C234" s="25" t="s">
        <v>59</v>
      </c>
      <c r="D234" s="30">
        <v>123</v>
      </c>
      <c r="E234" s="30">
        <v>197</v>
      </c>
      <c r="F234" s="30">
        <v>235</v>
      </c>
      <c r="G234" s="30">
        <v>74</v>
      </c>
      <c r="H234" s="30">
        <v>82</v>
      </c>
      <c r="I234" s="30">
        <v>200</v>
      </c>
      <c r="J234" s="30">
        <v>334</v>
      </c>
      <c r="K234" s="30">
        <v>166</v>
      </c>
      <c r="L234" s="30">
        <v>138</v>
      </c>
      <c r="M234" s="30">
        <v>72</v>
      </c>
      <c r="N234" s="30">
        <v>176</v>
      </c>
      <c r="O234" s="30">
        <v>246</v>
      </c>
    </row>
    <row r="235" spans="1:15" x14ac:dyDescent="0.3">
      <c r="A235" s="31"/>
      <c r="B235" s="25" t="s">
        <v>674</v>
      </c>
      <c r="C235" s="25" t="s">
        <v>138</v>
      </c>
      <c r="D235" s="30">
        <v>28</v>
      </c>
      <c r="E235" s="30">
        <v>0</v>
      </c>
      <c r="F235" s="30">
        <v>40</v>
      </c>
      <c r="G235" s="30">
        <v>21</v>
      </c>
      <c r="H235" s="30">
        <v>43</v>
      </c>
      <c r="I235" s="30">
        <v>1</v>
      </c>
      <c r="J235" s="30">
        <v>35</v>
      </c>
      <c r="K235" s="30">
        <v>35</v>
      </c>
      <c r="L235" s="30">
        <v>51</v>
      </c>
      <c r="M235" s="30">
        <v>8</v>
      </c>
      <c r="N235" s="30">
        <v>145</v>
      </c>
      <c r="O235" s="30">
        <v>269</v>
      </c>
    </row>
    <row r="236" spans="1:15" x14ac:dyDescent="0.3">
      <c r="A236" s="31"/>
      <c r="B236" s="25" t="s">
        <v>675</v>
      </c>
      <c r="C236" s="25" t="s">
        <v>676</v>
      </c>
      <c r="D236" s="30" t="s">
        <v>426</v>
      </c>
      <c r="E236" s="30" t="s">
        <v>426</v>
      </c>
      <c r="F236" s="30" t="s">
        <v>426</v>
      </c>
      <c r="G236" s="30" t="s">
        <v>426</v>
      </c>
      <c r="H236" s="30" t="s">
        <v>426</v>
      </c>
      <c r="I236" s="30" t="s">
        <v>426</v>
      </c>
      <c r="J236" s="30" t="s">
        <v>426</v>
      </c>
      <c r="K236" s="30" t="s">
        <v>426</v>
      </c>
      <c r="L236" s="30" t="s">
        <v>426</v>
      </c>
      <c r="M236" s="30" t="s">
        <v>426</v>
      </c>
      <c r="N236" s="30" t="s">
        <v>426</v>
      </c>
      <c r="O236" s="30" t="s">
        <v>426</v>
      </c>
    </row>
    <row r="237" spans="1:15" x14ac:dyDescent="0.3">
      <c r="A237" s="31"/>
      <c r="B237" s="25" t="s">
        <v>677</v>
      </c>
      <c r="C237" s="25" t="s">
        <v>238</v>
      </c>
      <c r="D237" s="30">
        <v>102</v>
      </c>
      <c r="E237" s="30">
        <v>95</v>
      </c>
      <c r="F237" s="30">
        <v>81</v>
      </c>
      <c r="G237" s="30">
        <v>121</v>
      </c>
      <c r="H237" s="30">
        <v>55</v>
      </c>
      <c r="I237" s="30">
        <v>77</v>
      </c>
      <c r="J237" s="30">
        <v>63</v>
      </c>
      <c r="K237" s="30">
        <v>91</v>
      </c>
      <c r="L237" s="30">
        <v>122</v>
      </c>
      <c r="M237" s="30">
        <v>59</v>
      </c>
      <c r="N237" s="30">
        <v>49</v>
      </c>
      <c r="O237" s="30">
        <v>122</v>
      </c>
    </row>
    <row r="238" spans="1:15" x14ac:dyDescent="0.3">
      <c r="A238" s="31"/>
      <c r="B238" s="25" t="s">
        <v>678</v>
      </c>
      <c r="C238" s="25" t="s">
        <v>306</v>
      </c>
      <c r="D238" s="30">
        <v>190</v>
      </c>
      <c r="E238" s="30">
        <v>131</v>
      </c>
      <c r="F238" s="30">
        <v>161</v>
      </c>
      <c r="G238" s="30">
        <v>83</v>
      </c>
      <c r="H238" s="30">
        <v>76</v>
      </c>
      <c r="I238" s="30">
        <v>47</v>
      </c>
      <c r="J238" s="30">
        <v>17</v>
      </c>
      <c r="K238" s="30">
        <v>87</v>
      </c>
      <c r="L238" s="30">
        <v>66</v>
      </c>
      <c r="M238" s="30">
        <v>20</v>
      </c>
      <c r="N238" s="30">
        <v>20</v>
      </c>
      <c r="O238" s="30">
        <v>217</v>
      </c>
    </row>
    <row r="239" spans="1:15" x14ac:dyDescent="0.3">
      <c r="A239" s="31"/>
      <c r="B239" s="25" t="s">
        <v>679</v>
      </c>
      <c r="C239" s="25" t="s">
        <v>277</v>
      </c>
      <c r="D239" s="30">
        <v>50</v>
      </c>
      <c r="E239" s="30">
        <v>102</v>
      </c>
      <c r="F239" s="30">
        <v>34</v>
      </c>
      <c r="G239" s="30">
        <v>14</v>
      </c>
      <c r="H239" s="30">
        <v>150</v>
      </c>
      <c r="I239" s="30">
        <v>78</v>
      </c>
      <c r="J239" s="30">
        <v>69</v>
      </c>
      <c r="K239" s="30">
        <v>75</v>
      </c>
      <c r="L239" s="30">
        <v>109</v>
      </c>
      <c r="M239" s="30">
        <v>168</v>
      </c>
      <c r="N239" s="30">
        <v>39</v>
      </c>
      <c r="O239" s="30">
        <v>155</v>
      </c>
    </row>
    <row r="240" spans="1:15" x14ac:dyDescent="0.3">
      <c r="A240" s="31"/>
      <c r="B240" s="25" t="s">
        <v>680</v>
      </c>
      <c r="C240" s="25" t="s">
        <v>281</v>
      </c>
      <c r="D240" s="30">
        <v>226</v>
      </c>
      <c r="E240" s="30">
        <v>184</v>
      </c>
      <c r="F240" s="30">
        <v>189</v>
      </c>
      <c r="G240" s="30">
        <v>166</v>
      </c>
      <c r="H240" s="30">
        <v>77</v>
      </c>
      <c r="I240" s="30">
        <v>107</v>
      </c>
      <c r="J240" s="30">
        <v>25</v>
      </c>
      <c r="K240" s="30">
        <v>116</v>
      </c>
      <c r="L240" s="30">
        <v>74</v>
      </c>
      <c r="M240" s="30">
        <v>173</v>
      </c>
      <c r="N240" s="30">
        <v>196</v>
      </c>
      <c r="O240" s="30">
        <v>21</v>
      </c>
    </row>
    <row r="241" spans="1:15" x14ac:dyDescent="0.3">
      <c r="A241" s="31"/>
      <c r="B241" s="25" t="s">
        <v>681</v>
      </c>
      <c r="C241" s="25" t="s">
        <v>80</v>
      </c>
      <c r="D241" s="30">
        <v>772</v>
      </c>
      <c r="E241" s="30">
        <v>407</v>
      </c>
      <c r="F241" s="30">
        <v>160</v>
      </c>
      <c r="G241" s="30">
        <v>426</v>
      </c>
      <c r="H241" s="30">
        <v>192</v>
      </c>
      <c r="I241" s="30">
        <v>484</v>
      </c>
      <c r="J241" s="30">
        <v>147</v>
      </c>
      <c r="K241" s="30">
        <v>145</v>
      </c>
      <c r="L241" s="30">
        <v>115</v>
      </c>
      <c r="M241" s="30">
        <v>197</v>
      </c>
      <c r="N241" s="30">
        <v>385</v>
      </c>
      <c r="O241" s="30">
        <v>394</v>
      </c>
    </row>
    <row r="242" spans="1:15" x14ac:dyDescent="0.3">
      <c r="A242" s="31"/>
      <c r="B242" s="25" t="s">
        <v>682</v>
      </c>
      <c r="C242" s="25" t="s">
        <v>144</v>
      </c>
      <c r="D242" s="30">
        <v>26</v>
      </c>
      <c r="E242" s="30">
        <v>0</v>
      </c>
      <c r="F242" s="30">
        <v>46</v>
      </c>
      <c r="G242" s="30">
        <v>13</v>
      </c>
      <c r="H242" s="30">
        <v>38</v>
      </c>
      <c r="I242" s="30">
        <v>54</v>
      </c>
      <c r="J242" s="30">
        <v>54</v>
      </c>
      <c r="K242" s="30">
        <v>1</v>
      </c>
      <c r="L242" s="30">
        <v>66</v>
      </c>
      <c r="M242" s="30">
        <v>109</v>
      </c>
      <c r="N242" s="30">
        <v>91</v>
      </c>
      <c r="O242" s="30">
        <v>46</v>
      </c>
    </row>
    <row r="243" spans="1:15" x14ac:dyDescent="0.3">
      <c r="A243" s="31"/>
      <c r="B243" s="25" t="s">
        <v>683</v>
      </c>
      <c r="C243" s="25" t="s">
        <v>684</v>
      </c>
      <c r="D243" s="30" t="s">
        <v>426</v>
      </c>
      <c r="E243" s="30" t="s">
        <v>426</v>
      </c>
      <c r="F243" s="30" t="s">
        <v>426</v>
      </c>
      <c r="G243" s="30" t="s">
        <v>426</v>
      </c>
      <c r="H243" s="30" t="s">
        <v>426</v>
      </c>
      <c r="I243" s="30" t="s">
        <v>426</v>
      </c>
      <c r="J243" s="30" t="s">
        <v>426</v>
      </c>
      <c r="K243" s="30" t="s">
        <v>426</v>
      </c>
      <c r="L243" s="30" t="s">
        <v>426</v>
      </c>
      <c r="M243" s="30" t="s">
        <v>426</v>
      </c>
      <c r="N243" s="30" t="s">
        <v>426</v>
      </c>
      <c r="O243" s="30" t="s">
        <v>426</v>
      </c>
    </row>
    <row r="244" spans="1:15" x14ac:dyDescent="0.3">
      <c r="A244" s="31"/>
      <c r="B244" s="25" t="s">
        <v>685</v>
      </c>
      <c r="C244" s="25" t="s">
        <v>147</v>
      </c>
      <c r="D244" s="30">
        <v>349</v>
      </c>
      <c r="E244" s="30">
        <v>215</v>
      </c>
      <c r="F244" s="30">
        <v>145</v>
      </c>
      <c r="G244" s="30">
        <v>141</v>
      </c>
      <c r="H244" s="30">
        <v>192</v>
      </c>
      <c r="I244" s="30">
        <v>237</v>
      </c>
      <c r="J244" s="30">
        <v>56</v>
      </c>
      <c r="K244" s="30">
        <v>100</v>
      </c>
      <c r="L244" s="30">
        <v>123</v>
      </c>
      <c r="M244" s="30">
        <v>273</v>
      </c>
      <c r="N244" s="30">
        <v>436</v>
      </c>
      <c r="O244" s="30">
        <v>316</v>
      </c>
    </row>
    <row r="245" spans="1:15" x14ac:dyDescent="0.3">
      <c r="A245" s="31"/>
      <c r="B245" s="25" t="s">
        <v>686</v>
      </c>
      <c r="C245" s="25" t="s">
        <v>284</v>
      </c>
      <c r="D245" s="30">
        <v>243</v>
      </c>
      <c r="E245" s="30">
        <v>185</v>
      </c>
      <c r="F245" s="30">
        <v>228</v>
      </c>
      <c r="G245" s="30">
        <v>216</v>
      </c>
      <c r="H245" s="30">
        <v>170</v>
      </c>
      <c r="I245" s="30">
        <v>85</v>
      </c>
      <c r="J245" s="30">
        <v>45</v>
      </c>
      <c r="K245" s="30">
        <v>146</v>
      </c>
      <c r="L245" s="30">
        <v>290</v>
      </c>
      <c r="M245" s="30">
        <v>357</v>
      </c>
      <c r="N245" s="30">
        <v>187</v>
      </c>
      <c r="O245" s="30">
        <v>128</v>
      </c>
    </row>
    <row r="246" spans="1:15" x14ac:dyDescent="0.3">
      <c r="A246" s="31"/>
      <c r="B246" s="25" t="s">
        <v>687</v>
      </c>
      <c r="C246" s="25" t="s">
        <v>103</v>
      </c>
      <c r="D246" s="30">
        <v>104</v>
      </c>
      <c r="E246" s="30">
        <v>14</v>
      </c>
      <c r="F246" s="30">
        <v>68</v>
      </c>
      <c r="G246" s="30">
        <v>19</v>
      </c>
      <c r="H246" s="30">
        <v>37</v>
      </c>
      <c r="I246" s="30">
        <v>46</v>
      </c>
      <c r="J246" s="30">
        <v>86</v>
      </c>
      <c r="K246" s="30">
        <v>168</v>
      </c>
      <c r="L246" s="30">
        <v>46</v>
      </c>
      <c r="M246" s="30">
        <v>140</v>
      </c>
      <c r="N246" s="30">
        <v>106</v>
      </c>
      <c r="O246" s="30">
        <v>28</v>
      </c>
    </row>
    <row r="247" spans="1:15" x14ac:dyDescent="0.3">
      <c r="A247" s="31"/>
      <c r="B247" s="25" t="s">
        <v>688</v>
      </c>
      <c r="C247" s="25" t="s">
        <v>311</v>
      </c>
      <c r="D247" s="30">
        <v>154</v>
      </c>
      <c r="E247" s="30">
        <v>117</v>
      </c>
      <c r="F247" s="30">
        <v>77</v>
      </c>
      <c r="G247" s="30">
        <v>49</v>
      </c>
      <c r="H247" s="30">
        <v>126</v>
      </c>
      <c r="I247" s="30">
        <v>163</v>
      </c>
      <c r="J247" s="30">
        <v>101</v>
      </c>
      <c r="K247" s="30">
        <v>82</v>
      </c>
      <c r="L247" s="30">
        <v>53</v>
      </c>
      <c r="M247" s="30">
        <v>98</v>
      </c>
      <c r="N247" s="30">
        <v>151</v>
      </c>
      <c r="O247" s="30">
        <v>161</v>
      </c>
    </row>
    <row r="248" spans="1:15" x14ac:dyDescent="0.3">
      <c r="A248" s="31"/>
      <c r="B248" s="25" t="s">
        <v>689</v>
      </c>
      <c r="C248" s="25" t="s">
        <v>244</v>
      </c>
      <c r="D248" s="30">
        <v>129</v>
      </c>
      <c r="E248" s="30">
        <v>157</v>
      </c>
      <c r="F248" s="30">
        <v>35</v>
      </c>
      <c r="G248" s="30">
        <v>44</v>
      </c>
      <c r="H248" s="30">
        <v>72</v>
      </c>
      <c r="I248" s="30">
        <v>109</v>
      </c>
      <c r="J248" s="30">
        <v>107</v>
      </c>
      <c r="K248" s="30">
        <v>115</v>
      </c>
      <c r="L248" s="30">
        <v>57</v>
      </c>
      <c r="M248" s="30">
        <v>61</v>
      </c>
      <c r="N248" s="30" t="s">
        <v>426</v>
      </c>
      <c r="O248" s="30" t="s">
        <v>426</v>
      </c>
    </row>
    <row r="249" spans="1:15" x14ac:dyDescent="0.3">
      <c r="A249" s="31"/>
      <c r="B249" s="25" t="s">
        <v>690</v>
      </c>
      <c r="C249" s="25" t="s">
        <v>315</v>
      </c>
      <c r="D249" s="30">
        <v>110</v>
      </c>
      <c r="E249" s="30">
        <v>222</v>
      </c>
      <c r="F249" s="30">
        <v>55</v>
      </c>
      <c r="G249" s="30">
        <v>7</v>
      </c>
      <c r="H249" s="30">
        <v>96</v>
      </c>
      <c r="I249" s="30">
        <v>90</v>
      </c>
      <c r="J249" s="30">
        <v>25</v>
      </c>
      <c r="K249" s="30">
        <v>159</v>
      </c>
      <c r="L249" s="30">
        <v>30</v>
      </c>
      <c r="M249" s="30">
        <v>128</v>
      </c>
      <c r="N249" s="30">
        <v>241</v>
      </c>
      <c r="O249" s="30">
        <v>85</v>
      </c>
    </row>
    <row r="250" spans="1:15" x14ac:dyDescent="0.3">
      <c r="A250" s="31"/>
      <c r="B250" s="25" t="s">
        <v>691</v>
      </c>
      <c r="C250" s="25" t="s">
        <v>248</v>
      </c>
      <c r="D250" s="30">
        <v>92</v>
      </c>
      <c r="E250" s="30">
        <v>61</v>
      </c>
      <c r="F250" s="30">
        <v>21</v>
      </c>
      <c r="G250" s="30">
        <v>85</v>
      </c>
      <c r="H250" s="30">
        <v>56</v>
      </c>
      <c r="I250" s="30">
        <v>24</v>
      </c>
      <c r="J250" s="30">
        <v>106</v>
      </c>
      <c r="K250" s="30">
        <v>136</v>
      </c>
      <c r="L250" s="30">
        <v>146</v>
      </c>
      <c r="M250" s="30">
        <v>273</v>
      </c>
      <c r="N250" s="30" t="s">
        <v>426</v>
      </c>
      <c r="O250" s="30" t="s">
        <v>426</v>
      </c>
    </row>
    <row r="251" spans="1:15" x14ac:dyDescent="0.3">
      <c r="A251" s="31"/>
      <c r="B251" s="25" t="s">
        <v>692</v>
      </c>
      <c r="C251" s="25" t="s">
        <v>155</v>
      </c>
      <c r="D251" s="30">
        <v>144</v>
      </c>
      <c r="E251" s="30">
        <v>23</v>
      </c>
      <c r="F251" s="30">
        <v>155</v>
      </c>
      <c r="G251" s="30">
        <v>72</v>
      </c>
      <c r="H251" s="30">
        <v>10</v>
      </c>
      <c r="I251" s="30">
        <v>9</v>
      </c>
      <c r="J251" s="30">
        <v>23</v>
      </c>
      <c r="K251" s="30">
        <v>14</v>
      </c>
      <c r="L251" s="30">
        <v>31</v>
      </c>
      <c r="M251" s="30">
        <v>16</v>
      </c>
      <c r="N251" s="30">
        <v>95</v>
      </c>
      <c r="O251" s="30">
        <v>94</v>
      </c>
    </row>
    <row r="252" spans="1:15" x14ac:dyDescent="0.3">
      <c r="A252" s="31"/>
      <c r="B252" s="25" t="s">
        <v>693</v>
      </c>
      <c r="C252" s="25" t="s">
        <v>319</v>
      </c>
      <c r="D252" s="30">
        <v>16</v>
      </c>
      <c r="E252" s="30">
        <v>40</v>
      </c>
      <c r="F252" s="30">
        <v>38</v>
      </c>
      <c r="G252" s="30">
        <v>44</v>
      </c>
      <c r="H252" s="30">
        <v>112</v>
      </c>
      <c r="I252" s="30">
        <v>89</v>
      </c>
      <c r="J252" s="30">
        <v>42</v>
      </c>
      <c r="K252" s="30">
        <v>12</v>
      </c>
      <c r="L252" s="30">
        <v>72</v>
      </c>
      <c r="M252" s="30">
        <v>21</v>
      </c>
      <c r="N252" s="30">
        <v>27</v>
      </c>
      <c r="O252" s="30">
        <v>145</v>
      </c>
    </row>
    <row r="253" spans="1:15" x14ac:dyDescent="0.3">
      <c r="A253" s="31"/>
      <c r="B253" s="25" t="s">
        <v>694</v>
      </c>
      <c r="C253" s="25" t="s">
        <v>113</v>
      </c>
      <c r="D253" s="30">
        <v>110</v>
      </c>
      <c r="E253" s="30">
        <v>118</v>
      </c>
      <c r="F253" s="30">
        <v>78</v>
      </c>
      <c r="G253" s="30">
        <v>129</v>
      </c>
      <c r="H253" s="30">
        <v>154</v>
      </c>
      <c r="I253" s="30">
        <v>94</v>
      </c>
      <c r="J253" s="30">
        <v>95</v>
      </c>
      <c r="K253" s="30">
        <v>83</v>
      </c>
      <c r="L253" s="30">
        <v>494</v>
      </c>
      <c r="M253" s="30">
        <v>58</v>
      </c>
      <c r="N253" s="30">
        <v>48</v>
      </c>
      <c r="O253" s="30">
        <v>129</v>
      </c>
    </row>
    <row r="254" spans="1:15" x14ac:dyDescent="0.3">
      <c r="A254" s="31"/>
      <c r="B254" s="25" t="s">
        <v>695</v>
      </c>
      <c r="C254" s="25" t="s">
        <v>163</v>
      </c>
      <c r="D254" s="30">
        <v>108</v>
      </c>
      <c r="E254" s="30">
        <v>140</v>
      </c>
      <c r="F254" s="30">
        <v>112</v>
      </c>
      <c r="G254" s="30">
        <v>114</v>
      </c>
      <c r="H254" s="30">
        <v>84</v>
      </c>
      <c r="I254" s="30">
        <v>110</v>
      </c>
      <c r="J254" s="30">
        <v>193</v>
      </c>
      <c r="K254" s="30">
        <v>272</v>
      </c>
      <c r="L254" s="30">
        <v>104</v>
      </c>
      <c r="M254" s="30">
        <v>376</v>
      </c>
      <c r="N254" s="30">
        <v>348</v>
      </c>
      <c r="O254" s="30">
        <v>9</v>
      </c>
    </row>
    <row r="255" spans="1:15" x14ac:dyDescent="0.3">
      <c r="A255" s="31"/>
      <c r="B255" s="25" t="s">
        <v>696</v>
      </c>
      <c r="C255" s="25" t="s">
        <v>322</v>
      </c>
      <c r="D255" s="30">
        <v>227</v>
      </c>
      <c r="E255" s="30">
        <v>389</v>
      </c>
      <c r="F255" s="30">
        <v>119</v>
      </c>
      <c r="G255" s="30">
        <v>221</v>
      </c>
      <c r="H255" s="30">
        <v>57</v>
      </c>
      <c r="I255" s="30">
        <v>97</v>
      </c>
      <c r="J255" s="30">
        <v>13</v>
      </c>
      <c r="K255" s="30">
        <v>82</v>
      </c>
      <c r="L255" s="30">
        <v>107</v>
      </c>
      <c r="M255" s="30">
        <v>52</v>
      </c>
      <c r="N255" s="30">
        <v>71</v>
      </c>
      <c r="O255" s="30">
        <v>112</v>
      </c>
    </row>
    <row r="256" spans="1:15" x14ac:dyDescent="0.3">
      <c r="A256" s="31"/>
      <c r="B256" s="25" t="s">
        <v>697</v>
      </c>
      <c r="C256" s="25" t="s">
        <v>252</v>
      </c>
      <c r="D256" s="30">
        <v>118</v>
      </c>
      <c r="E256" s="30">
        <v>167</v>
      </c>
      <c r="F256" s="30">
        <v>40</v>
      </c>
      <c r="G256" s="30">
        <v>82</v>
      </c>
      <c r="H256" s="30">
        <v>93</v>
      </c>
      <c r="I256" s="30">
        <v>74</v>
      </c>
      <c r="J256" s="30">
        <v>14</v>
      </c>
      <c r="K256" s="30">
        <v>59</v>
      </c>
      <c r="L256" s="30">
        <v>184</v>
      </c>
      <c r="M256" s="30">
        <v>87</v>
      </c>
      <c r="N256" s="30" t="s">
        <v>426</v>
      </c>
      <c r="O256" s="30" t="s">
        <v>426</v>
      </c>
    </row>
    <row r="257" spans="1:15" x14ac:dyDescent="0.3">
      <c r="A257" s="31"/>
      <c r="B257" s="25" t="s">
        <v>698</v>
      </c>
      <c r="C257" s="25" t="s">
        <v>326</v>
      </c>
      <c r="D257" s="30">
        <v>16</v>
      </c>
      <c r="E257" s="30">
        <v>38</v>
      </c>
      <c r="F257" s="30">
        <v>119</v>
      </c>
      <c r="G257" s="30">
        <v>29</v>
      </c>
      <c r="H257" s="30">
        <v>8</v>
      </c>
      <c r="I257" s="30">
        <v>119</v>
      </c>
      <c r="J257" s="30">
        <v>60</v>
      </c>
      <c r="K257" s="30">
        <v>5</v>
      </c>
      <c r="L257" s="30">
        <v>32</v>
      </c>
      <c r="M257" s="30">
        <v>264</v>
      </c>
      <c r="N257" s="30">
        <v>103</v>
      </c>
      <c r="O257" s="30">
        <v>358</v>
      </c>
    </row>
    <row r="258" spans="1:15" x14ac:dyDescent="0.3">
      <c r="A258" s="31"/>
      <c r="B258" s="25" t="s">
        <v>699</v>
      </c>
      <c r="C258" s="25" t="s">
        <v>373</v>
      </c>
      <c r="D258" s="30" t="s">
        <v>426</v>
      </c>
      <c r="E258" s="30" t="s">
        <v>426</v>
      </c>
      <c r="F258" s="30" t="s">
        <v>426</v>
      </c>
      <c r="G258" s="30" t="s">
        <v>426</v>
      </c>
      <c r="H258" s="30" t="s">
        <v>426</v>
      </c>
      <c r="I258" s="30" t="s">
        <v>426</v>
      </c>
      <c r="J258" s="30" t="s">
        <v>426</v>
      </c>
      <c r="K258" s="30" t="s">
        <v>426</v>
      </c>
      <c r="L258" s="30" t="s">
        <v>426</v>
      </c>
      <c r="M258" s="30" t="s">
        <v>426</v>
      </c>
      <c r="N258" s="30">
        <v>259</v>
      </c>
      <c r="O258" s="30">
        <v>399</v>
      </c>
    </row>
    <row r="259" spans="1:15" x14ac:dyDescent="0.3">
      <c r="A259" s="31"/>
      <c r="B259" s="31"/>
      <c r="C259" s="25" t="s">
        <v>462</v>
      </c>
      <c r="D259" s="30">
        <v>0</v>
      </c>
      <c r="E259" s="30">
        <v>0</v>
      </c>
      <c r="F259" s="30">
        <v>0</v>
      </c>
      <c r="G259" s="30">
        <v>0</v>
      </c>
      <c r="H259" s="30">
        <v>0</v>
      </c>
      <c r="I259" s="30">
        <v>0</v>
      </c>
      <c r="J259" s="30">
        <v>0</v>
      </c>
      <c r="K259" s="30">
        <v>0</v>
      </c>
      <c r="L259" s="30">
        <v>0</v>
      </c>
      <c r="M259" s="30">
        <v>0</v>
      </c>
      <c r="N259" s="30">
        <v>0</v>
      </c>
      <c r="O259" s="30">
        <v>0</v>
      </c>
    </row>
    <row r="260" spans="1:15" x14ac:dyDescent="0.3">
      <c r="A260" s="31"/>
      <c r="B260" s="25"/>
      <c r="C260" s="25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</row>
    <row r="261" spans="1:15" x14ac:dyDescent="0.3">
      <c r="A261" s="26" t="s">
        <v>700</v>
      </c>
      <c r="B261" s="26" t="s">
        <v>701</v>
      </c>
      <c r="C261" s="26"/>
      <c r="D261" s="29">
        <v>13871</v>
      </c>
      <c r="E261" s="29">
        <v>14621</v>
      </c>
      <c r="F261" s="29">
        <v>17451</v>
      </c>
      <c r="G261" s="29">
        <v>8907</v>
      </c>
      <c r="H261" s="29">
        <v>9403</v>
      </c>
      <c r="I261" s="29">
        <v>18120</v>
      </c>
      <c r="J261" s="29">
        <v>5789</v>
      </c>
      <c r="K261" s="29">
        <v>7018</v>
      </c>
      <c r="L261" s="29">
        <v>7135</v>
      </c>
      <c r="M261" s="29">
        <v>9205</v>
      </c>
      <c r="N261" s="29">
        <v>10897</v>
      </c>
      <c r="O261" s="29">
        <v>10587</v>
      </c>
    </row>
    <row r="262" spans="1:15" x14ac:dyDescent="0.3">
      <c r="A262" s="31"/>
      <c r="B262" s="25"/>
      <c r="C262" s="25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x14ac:dyDescent="0.3">
      <c r="A263" s="31"/>
      <c r="B263" s="25" t="s">
        <v>702</v>
      </c>
      <c r="C263" s="25" t="s">
        <v>60</v>
      </c>
      <c r="D263" s="30">
        <v>189</v>
      </c>
      <c r="E263" s="30">
        <v>284</v>
      </c>
      <c r="F263" s="30">
        <v>384</v>
      </c>
      <c r="G263" s="30">
        <v>114</v>
      </c>
      <c r="H263" s="30">
        <v>530</v>
      </c>
      <c r="I263" s="30">
        <v>1200</v>
      </c>
      <c r="J263" s="30">
        <v>318</v>
      </c>
      <c r="K263" s="30">
        <v>59</v>
      </c>
      <c r="L263" s="30">
        <v>320</v>
      </c>
      <c r="M263" s="30">
        <v>275</v>
      </c>
      <c r="N263" s="30">
        <v>101</v>
      </c>
      <c r="O263" s="30">
        <v>590</v>
      </c>
    </row>
    <row r="264" spans="1:15" x14ac:dyDescent="0.3">
      <c r="A264" s="31"/>
      <c r="B264" s="25" t="s">
        <v>703</v>
      </c>
      <c r="C264" s="25" t="s">
        <v>70</v>
      </c>
      <c r="D264" s="30">
        <v>214</v>
      </c>
      <c r="E264" s="30">
        <v>392</v>
      </c>
      <c r="F264" s="30">
        <v>666</v>
      </c>
      <c r="G264" s="30">
        <v>357</v>
      </c>
      <c r="H264" s="30">
        <v>393</v>
      </c>
      <c r="I264" s="30">
        <v>441</v>
      </c>
      <c r="J264" s="30">
        <v>128</v>
      </c>
      <c r="K264" s="30">
        <v>320</v>
      </c>
      <c r="L264" s="30">
        <v>237</v>
      </c>
      <c r="M264" s="30">
        <v>150</v>
      </c>
      <c r="N264" s="30">
        <v>247</v>
      </c>
      <c r="O264" s="30">
        <v>667</v>
      </c>
    </row>
    <row r="265" spans="1:15" x14ac:dyDescent="0.3">
      <c r="A265" s="31"/>
      <c r="B265" s="25" t="s">
        <v>704</v>
      </c>
      <c r="C265" s="25" t="s">
        <v>81</v>
      </c>
      <c r="D265" s="30">
        <v>284</v>
      </c>
      <c r="E265" s="30">
        <v>317</v>
      </c>
      <c r="F265" s="30">
        <v>357</v>
      </c>
      <c r="G265" s="30">
        <v>172</v>
      </c>
      <c r="H265" s="30">
        <v>96</v>
      </c>
      <c r="I265" s="30">
        <v>387</v>
      </c>
      <c r="J265" s="30">
        <v>197</v>
      </c>
      <c r="K265" s="30">
        <v>69</v>
      </c>
      <c r="L265" s="30">
        <v>136</v>
      </c>
      <c r="M265" s="30">
        <v>163</v>
      </c>
      <c r="N265" s="30">
        <v>199</v>
      </c>
      <c r="O265" s="30">
        <v>151</v>
      </c>
    </row>
    <row r="266" spans="1:15" x14ac:dyDescent="0.3">
      <c r="A266" s="31"/>
      <c r="B266" s="25" t="s">
        <v>705</v>
      </c>
      <c r="C266" s="25" t="s">
        <v>89</v>
      </c>
      <c r="D266" s="30">
        <v>557</v>
      </c>
      <c r="E266" s="30">
        <v>703</v>
      </c>
      <c r="F266" s="30">
        <v>852</v>
      </c>
      <c r="G266" s="30">
        <v>530</v>
      </c>
      <c r="H266" s="30">
        <v>277</v>
      </c>
      <c r="I266" s="30">
        <v>1316</v>
      </c>
      <c r="J266" s="30">
        <v>208</v>
      </c>
      <c r="K266" s="30">
        <v>226</v>
      </c>
      <c r="L266" s="30">
        <v>128</v>
      </c>
      <c r="M266" s="30">
        <v>436</v>
      </c>
      <c r="N266" s="30">
        <v>213</v>
      </c>
      <c r="O266" s="30">
        <v>797</v>
      </c>
    </row>
    <row r="267" spans="1:15" x14ac:dyDescent="0.3">
      <c r="A267" s="31"/>
      <c r="B267" s="25" t="s">
        <v>706</v>
      </c>
      <c r="C267" s="25" t="s">
        <v>100</v>
      </c>
      <c r="D267" s="30">
        <v>323</v>
      </c>
      <c r="E267" s="30">
        <v>505</v>
      </c>
      <c r="F267" s="30">
        <v>394</v>
      </c>
      <c r="G267" s="30">
        <v>358</v>
      </c>
      <c r="H267" s="30">
        <v>59</v>
      </c>
      <c r="I267" s="30">
        <v>209</v>
      </c>
      <c r="J267" s="30">
        <v>86</v>
      </c>
      <c r="K267" s="30">
        <v>74</v>
      </c>
      <c r="L267" s="30">
        <v>88</v>
      </c>
      <c r="M267" s="30">
        <v>171</v>
      </c>
      <c r="N267" s="30">
        <v>109</v>
      </c>
      <c r="O267" s="30">
        <v>11</v>
      </c>
    </row>
    <row r="268" spans="1:15" x14ac:dyDescent="0.3">
      <c r="A268" s="31"/>
      <c r="B268" s="25" t="s">
        <v>707</v>
      </c>
      <c r="C268" s="25" t="s">
        <v>110</v>
      </c>
      <c r="D268" s="30">
        <v>225</v>
      </c>
      <c r="E268" s="30">
        <v>361</v>
      </c>
      <c r="F268" s="30">
        <v>236</v>
      </c>
      <c r="G268" s="30">
        <v>479</v>
      </c>
      <c r="H268" s="30">
        <v>219</v>
      </c>
      <c r="I268" s="30">
        <v>278</v>
      </c>
      <c r="J268" s="30">
        <v>209</v>
      </c>
      <c r="K268" s="30">
        <v>92</v>
      </c>
      <c r="L268" s="30">
        <v>329</v>
      </c>
      <c r="M268" s="30">
        <v>236</v>
      </c>
      <c r="N268" s="30">
        <v>147</v>
      </c>
      <c r="O268" s="30">
        <v>129</v>
      </c>
    </row>
    <row r="269" spans="1:15" x14ac:dyDescent="0.3">
      <c r="A269" s="31"/>
      <c r="B269" s="25" t="s">
        <v>708</v>
      </c>
      <c r="C269" s="25" t="s">
        <v>41</v>
      </c>
      <c r="D269" s="30">
        <v>46</v>
      </c>
      <c r="E269" s="30">
        <v>0</v>
      </c>
      <c r="F269" s="30">
        <v>3</v>
      </c>
      <c r="G269" s="30">
        <v>6</v>
      </c>
      <c r="H269" s="30">
        <v>20</v>
      </c>
      <c r="I269" s="30">
        <v>44</v>
      </c>
      <c r="J269" s="30">
        <v>1</v>
      </c>
      <c r="K269" s="30">
        <v>0</v>
      </c>
      <c r="L269" s="30">
        <v>19</v>
      </c>
      <c r="M269" s="30">
        <v>0</v>
      </c>
      <c r="N269" s="30">
        <v>20</v>
      </c>
      <c r="O269" s="30">
        <v>4</v>
      </c>
    </row>
    <row r="270" spans="1:15" x14ac:dyDescent="0.3">
      <c r="A270" s="31"/>
      <c r="B270" s="25" t="s">
        <v>709</v>
      </c>
      <c r="C270" s="25" t="s">
        <v>121</v>
      </c>
      <c r="D270" s="30">
        <v>1037</v>
      </c>
      <c r="E270" s="30">
        <v>761</v>
      </c>
      <c r="F270" s="30">
        <v>583</v>
      </c>
      <c r="G270" s="30">
        <v>284</v>
      </c>
      <c r="H270" s="30">
        <v>360</v>
      </c>
      <c r="I270" s="30">
        <v>972</v>
      </c>
      <c r="J270" s="30">
        <v>273</v>
      </c>
      <c r="K270" s="30">
        <v>186</v>
      </c>
      <c r="L270" s="30">
        <v>155</v>
      </c>
      <c r="M270" s="30">
        <v>427</v>
      </c>
      <c r="N270" s="30">
        <v>788</v>
      </c>
      <c r="O270" s="30">
        <v>342</v>
      </c>
    </row>
    <row r="271" spans="1:15" x14ac:dyDescent="0.3">
      <c r="A271" s="31"/>
      <c r="B271" s="25" t="s">
        <v>710</v>
      </c>
      <c r="C271" s="25" t="s">
        <v>130</v>
      </c>
      <c r="D271" s="30">
        <v>405</v>
      </c>
      <c r="E271" s="30">
        <v>262</v>
      </c>
      <c r="F271" s="30">
        <v>673</v>
      </c>
      <c r="G271" s="30">
        <v>196</v>
      </c>
      <c r="H271" s="30">
        <v>302</v>
      </c>
      <c r="I271" s="30">
        <v>780</v>
      </c>
      <c r="J271" s="30">
        <v>134</v>
      </c>
      <c r="K271" s="30">
        <v>29</v>
      </c>
      <c r="L271" s="30">
        <v>379</v>
      </c>
      <c r="M271" s="30">
        <v>758</v>
      </c>
      <c r="N271" s="30">
        <v>604</v>
      </c>
      <c r="O271" s="30">
        <v>682</v>
      </c>
    </row>
    <row r="272" spans="1:15" x14ac:dyDescent="0.3">
      <c r="A272" s="31"/>
      <c r="B272" s="25" t="s">
        <v>711</v>
      </c>
      <c r="C272" s="25" t="s">
        <v>136</v>
      </c>
      <c r="D272" s="30">
        <v>216</v>
      </c>
      <c r="E272" s="30">
        <v>555</v>
      </c>
      <c r="F272" s="30">
        <v>893</v>
      </c>
      <c r="G272" s="30">
        <v>152</v>
      </c>
      <c r="H272" s="30">
        <v>130</v>
      </c>
      <c r="I272" s="30">
        <v>536</v>
      </c>
      <c r="J272" s="30">
        <v>64</v>
      </c>
      <c r="K272" s="30">
        <v>370</v>
      </c>
      <c r="L272" s="30">
        <v>205</v>
      </c>
      <c r="M272" s="30">
        <v>110</v>
      </c>
      <c r="N272" s="30">
        <v>228</v>
      </c>
      <c r="O272" s="30">
        <v>273</v>
      </c>
    </row>
    <row r="273" spans="1:15" x14ac:dyDescent="0.3">
      <c r="A273" s="31"/>
      <c r="B273" s="25" t="s">
        <v>712</v>
      </c>
      <c r="C273" s="25" t="s">
        <v>142</v>
      </c>
      <c r="D273" s="30">
        <v>414</v>
      </c>
      <c r="E273" s="30">
        <v>1362</v>
      </c>
      <c r="F273" s="30">
        <v>503</v>
      </c>
      <c r="G273" s="30">
        <v>291</v>
      </c>
      <c r="H273" s="30">
        <v>655</v>
      </c>
      <c r="I273" s="30">
        <v>941</v>
      </c>
      <c r="J273" s="30">
        <v>641</v>
      </c>
      <c r="K273" s="30">
        <v>474</v>
      </c>
      <c r="L273" s="30">
        <v>315</v>
      </c>
      <c r="M273" s="30">
        <v>303</v>
      </c>
      <c r="N273" s="30">
        <v>488</v>
      </c>
      <c r="O273" s="30">
        <v>247</v>
      </c>
    </row>
    <row r="274" spans="1:15" x14ac:dyDescent="0.3">
      <c r="A274" s="31"/>
      <c r="B274" s="25" t="s">
        <v>713</v>
      </c>
      <c r="C274" s="25" t="s">
        <v>146</v>
      </c>
      <c r="D274" s="30">
        <v>1263</v>
      </c>
      <c r="E274" s="30">
        <v>698</v>
      </c>
      <c r="F274" s="30">
        <v>1033</v>
      </c>
      <c r="G274" s="30">
        <v>601</v>
      </c>
      <c r="H274" s="30">
        <v>557</v>
      </c>
      <c r="I274" s="30">
        <v>899</v>
      </c>
      <c r="J274" s="30">
        <v>111</v>
      </c>
      <c r="K274" s="30">
        <v>194</v>
      </c>
      <c r="L274" s="30">
        <v>310</v>
      </c>
      <c r="M274" s="30">
        <v>342</v>
      </c>
      <c r="N274" s="30">
        <v>190</v>
      </c>
      <c r="O274" s="30">
        <v>437</v>
      </c>
    </row>
    <row r="275" spans="1:15" x14ac:dyDescent="0.3">
      <c r="A275" s="31"/>
      <c r="B275" s="25" t="s">
        <v>714</v>
      </c>
      <c r="C275" s="25" t="s">
        <v>148</v>
      </c>
      <c r="D275" s="30">
        <v>573</v>
      </c>
      <c r="E275" s="30">
        <v>65</v>
      </c>
      <c r="F275" s="30">
        <v>169</v>
      </c>
      <c r="G275" s="30">
        <v>107</v>
      </c>
      <c r="H275" s="30">
        <v>178</v>
      </c>
      <c r="I275" s="30">
        <v>169</v>
      </c>
      <c r="J275" s="30">
        <v>86</v>
      </c>
      <c r="K275" s="30">
        <v>49</v>
      </c>
      <c r="L275" s="30">
        <v>74</v>
      </c>
      <c r="M275" s="30">
        <v>165</v>
      </c>
      <c r="N275" s="30">
        <v>127</v>
      </c>
      <c r="O275" s="30">
        <v>19</v>
      </c>
    </row>
    <row r="276" spans="1:15" x14ac:dyDescent="0.3">
      <c r="A276" s="31"/>
      <c r="B276" s="25" t="s">
        <v>715</v>
      </c>
      <c r="C276" s="25" t="s">
        <v>149</v>
      </c>
      <c r="D276" s="30">
        <v>304</v>
      </c>
      <c r="E276" s="30">
        <v>272</v>
      </c>
      <c r="F276" s="30">
        <v>479</v>
      </c>
      <c r="G276" s="30">
        <v>387</v>
      </c>
      <c r="H276" s="30">
        <v>155</v>
      </c>
      <c r="I276" s="30">
        <v>423</v>
      </c>
      <c r="J276" s="30">
        <v>13</v>
      </c>
      <c r="K276" s="30">
        <v>186</v>
      </c>
      <c r="L276" s="30">
        <v>163</v>
      </c>
      <c r="M276" s="30">
        <v>94</v>
      </c>
      <c r="N276" s="30">
        <v>138</v>
      </c>
      <c r="O276" s="30">
        <v>262</v>
      </c>
    </row>
    <row r="277" spans="1:15" x14ac:dyDescent="0.3">
      <c r="A277" s="31"/>
      <c r="B277" s="25" t="s">
        <v>716</v>
      </c>
      <c r="C277" s="25" t="s">
        <v>152</v>
      </c>
      <c r="D277" s="30">
        <v>299</v>
      </c>
      <c r="E277" s="30">
        <v>312</v>
      </c>
      <c r="F277" s="30">
        <v>403</v>
      </c>
      <c r="G277" s="30">
        <v>299</v>
      </c>
      <c r="H277" s="30">
        <v>70</v>
      </c>
      <c r="I277" s="30">
        <v>273</v>
      </c>
      <c r="J277" s="30">
        <v>120</v>
      </c>
      <c r="K277" s="30">
        <v>75</v>
      </c>
      <c r="L277" s="30">
        <v>51</v>
      </c>
      <c r="M277" s="30">
        <v>134</v>
      </c>
      <c r="N277" s="30">
        <v>218</v>
      </c>
      <c r="O277" s="30">
        <v>33</v>
      </c>
    </row>
    <row r="278" spans="1:15" x14ac:dyDescent="0.3">
      <c r="A278" s="31"/>
      <c r="B278" s="25" t="s">
        <v>717</v>
      </c>
      <c r="C278" s="25" t="s">
        <v>154</v>
      </c>
      <c r="D278" s="30">
        <v>102</v>
      </c>
      <c r="E278" s="30">
        <v>174</v>
      </c>
      <c r="F278" s="30">
        <v>456</v>
      </c>
      <c r="G278" s="30">
        <v>456</v>
      </c>
      <c r="H278" s="30">
        <v>265</v>
      </c>
      <c r="I278" s="30">
        <v>786</v>
      </c>
      <c r="J278" s="30">
        <v>71</v>
      </c>
      <c r="K278" s="30">
        <v>40</v>
      </c>
      <c r="L278" s="30">
        <v>29</v>
      </c>
      <c r="M278" s="30">
        <v>51</v>
      </c>
      <c r="N278" s="30">
        <v>38</v>
      </c>
      <c r="O278" s="30">
        <v>285</v>
      </c>
    </row>
    <row r="279" spans="1:15" x14ac:dyDescent="0.3">
      <c r="A279" s="31"/>
      <c r="B279" s="25" t="s">
        <v>718</v>
      </c>
      <c r="C279" s="25" t="s">
        <v>156</v>
      </c>
      <c r="D279" s="30">
        <v>410</v>
      </c>
      <c r="E279" s="30">
        <v>383</v>
      </c>
      <c r="F279" s="30">
        <v>665</v>
      </c>
      <c r="G279" s="30">
        <v>202</v>
      </c>
      <c r="H279" s="30">
        <v>126</v>
      </c>
      <c r="I279" s="30">
        <v>289</v>
      </c>
      <c r="J279" s="30">
        <v>95</v>
      </c>
      <c r="K279" s="30">
        <v>121</v>
      </c>
      <c r="L279" s="30">
        <v>62</v>
      </c>
      <c r="M279" s="30">
        <v>216</v>
      </c>
      <c r="N279" s="30">
        <v>126</v>
      </c>
      <c r="O279" s="30">
        <v>168</v>
      </c>
    </row>
    <row r="280" spans="1:15" x14ac:dyDescent="0.3">
      <c r="A280" s="31"/>
      <c r="B280" s="25" t="s">
        <v>719</v>
      </c>
      <c r="C280" s="25" t="s">
        <v>159</v>
      </c>
      <c r="D280" s="30">
        <v>455</v>
      </c>
      <c r="E280" s="30">
        <v>681</v>
      </c>
      <c r="F280" s="30">
        <v>342</v>
      </c>
      <c r="G280" s="30">
        <v>81</v>
      </c>
      <c r="H280" s="30">
        <v>278</v>
      </c>
      <c r="I280" s="30">
        <v>730</v>
      </c>
      <c r="J280" s="30">
        <v>89</v>
      </c>
      <c r="K280" s="30">
        <v>286</v>
      </c>
      <c r="L280" s="30">
        <v>319</v>
      </c>
      <c r="M280" s="30">
        <v>494</v>
      </c>
      <c r="N280" s="30">
        <v>394</v>
      </c>
      <c r="O280" s="30">
        <v>143</v>
      </c>
    </row>
    <row r="281" spans="1:15" x14ac:dyDescent="0.3">
      <c r="A281" s="31"/>
      <c r="B281" s="25" t="s">
        <v>720</v>
      </c>
      <c r="C281" s="25" t="s">
        <v>160</v>
      </c>
      <c r="D281" s="30">
        <v>370</v>
      </c>
      <c r="E281" s="30">
        <v>98</v>
      </c>
      <c r="F281" s="30">
        <v>898</v>
      </c>
      <c r="G281" s="30">
        <v>400</v>
      </c>
      <c r="H281" s="30">
        <v>336</v>
      </c>
      <c r="I281" s="30">
        <v>126</v>
      </c>
      <c r="J281" s="30">
        <v>438</v>
      </c>
      <c r="K281" s="30">
        <v>191</v>
      </c>
      <c r="L281" s="30">
        <v>73</v>
      </c>
      <c r="M281" s="30">
        <v>438</v>
      </c>
      <c r="N281" s="30">
        <v>214</v>
      </c>
      <c r="O281" s="30">
        <v>329</v>
      </c>
    </row>
    <row r="282" spans="1:15" x14ac:dyDescent="0.3">
      <c r="A282" s="31"/>
      <c r="B282" s="25" t="s">
        <v>721</v>
      </c>
      <c r="C282" s="25" t="s">
        <v>162</v>
      </c>
      <c r="D282" s="30">
        <v>35</v>
      </c>
      <c r="E282" s="30">
        <v>29</v>
      </c>
      <c r="F282" s="30">
        <v>60</v>
      </c>
      <c r="G282" s="30">
        <v>142</v>
      </c>
      <c r="H282" s="30">
        <v>125</v>
      </c>
      <c r="I282" s="30">
        <v>146</v>
      </c>
      <c r="J282" s="30">
        <v>108</v>
      </c>
      <c r="K282" s="30">
        <v>7</v>
      </c>
      <c r="L282" s="30">
        <v>61</v>
      </c>
      <c r="M282" s="30">
        <v>89</v>
      </c>
      <c r="N282" s="30">
        <v>124</v>
      </c>
      <c r="O282" s="30">
        <v>95</v>
      </c>
    </row>
    <row r="283" spans="1:15" x14ac:dyDescent="0.3">
      <c r="A283" s="31"/>
      <c r="B283" s="25" t="s">
        <v>722</v>
      </c>
      <c r="C283" s="25" t="s">
        <v>164</v>
      </c>
      <c r="D283" s="30">
        <v>80</v>
      </c>
      <c r="E283" s="30">
        <v>84</v>
      </c>
      <c r="F283" s="30">
        <v>117</v>
      </c>
      <c r="G283" s="30">
        <v>19</v>
      </c>
      <c r="H283" s="30">
        <v>101</v>
      </c>
      <c r="I283" s="30">
        <v>204</v>
      </c>
      <c r="J283" s="30">
        <v>68</v>
      </c>
      <c r="K283" s="30">
        <v>115</v>
      </c>
      <c r="L283" s="30">
        <v>56</v>
      </c>
      <c r="M283" s="30">
        <v>57</v>
      </c>
      <c r="N283" s="30">
        <v>96</v>
      </c>
      <c r="O283" s="30">
        <v>39</v>
      </c>
    </row>
    <row r="284" spans="1:15" x14ac:dyDescent="0.3">
      <c r="A284" s="31"/>
      <c r="B284" s="25" t="s">
        <v>723</v>
      </c>
      <c r="C284" s="25" t="s">
        <v>166</v>
      </c>
      <c r="D284" s="30">
        <v>705</v>
      </c>
      <c r="E284" s="30">
        <v>1014</v>
      </c>
      <c r="F284" s="30">
        <v>687</v>
      </c>
      <c r="G284" s="30">
        <v>319</v>
      </c>
      <c r="H284" s="30">
        <v>263</v>
      </c>
      <c r="I284" s="30">
        <v>796</v>
      </c>
      <c r="J284" s="30">
        <v>238</v>
      </c>
      <c r="K284" s="30">
        <v>207</v>
      </c>
      <c r="L284" s="30">
        <v>307</v>
      </c>
      <c r="M284" s="30">
        <v>287</v>
      </c>
      <c r="N284" s="30">
        <v>355</v>
      </c>
      <c r="O284" s="30">
        <v>380</v>
      </c>
    </row>
    <row r="285" spans="1:15" x14ac:dyDescent="0.3">
      <c r="A285" s="31"/>
      <c r="B285" s="25" t="s">
        <v>724</v>
      </c>
      <c r="C285" s="25" t="s">
        <v>168</v>
      </c>
      <c r="D285" s="30">
        <v>348</v>
      </c>
      <c r="E285" s="30">
        <v>528</v>
      </c>
      <c r="F285" s="30">
        <v>931</v>
      </c>
      <c r="G285" s="30">
        <v>684</v>
      </c>
      <c r="H285" s="30">
        <v>250</v>
      </c>
      <c r="I285" s="30">
        <v>741</v>
      </c>
      <c r="J285" s="30">
        <v>228</v>
      </c>
      <c r="K285" s="30">
        <v>318</v>
      </c>
      <c r="L285" s="30">
        <v>329</v>
      </c>
      <c r="M285" s="30">
        <v>350</v>
      </c>
      <c r="N285" s="30">
        <v>468</v>
      </c>
      <c r="O285" s="30">
        <v>63</v>
      </c>
    </row>
    <row r="286" spans="1:15" x14ac:dyDescent="0.3">
      <c r="A286" s="31"/>
      <c r="B286" s="25" t="s">
        <v>725</v>
      </c>
      <c r="C286" s="25" t="s">
        <v>169</v>
      </c>
      <c r="D286" s="30">
        <v>95</v>
      </c>
      <c r="E286" s="30">
        <v>116</v>
      </c>
      <c r="F286" s="30">
        <v>476</v>
      </c>
      <c r="G286" s="30">
        <v>198</v>
      </c>
      <c r="H286" s="30">
        <v>120</v>
      </c>
      <c r="I286" s="30">
        <v>136</v>
      </c>
      <c r="J286" s="30">
        <v>124</v>
      </c>
      <c r="K286" s="30">
        <v>9</v>
      </c>
      <c r="L286" s="30">
        <v>130</v>
      </c>
      <c r="M286" s="30">
        <v>51</v>
      </c>
      <c r="N286" s="30">
        <v>68</v>
      </c>
      <c r="O286" s="30">
        <v>199</v>
      </c>
    </row>
    <row r="287" spans="1:15" x14ac:dyDescent="0.3">
      <c r="A287" s="31"/>
      <c r="B287" s="25" t="s">
        <v>726</v>
      </c>
      <c r="C287" s="25" t="s">
        <v>171</v>
      </c>
      <c r="D287" s="30">
        <v>721</v>
      </c>
      <c r="E287" s="30">
        <v>731</v>
      </c>
      <c r="F287" s="30">
        <v>812</v>
      </c>
      <c r="G287" s="30">
        <v>285</v>
      </c>
      <c r="H287" s="30">
        <v>1360</v>
      </c>
      <c r="I287" s="30">
        <v>490</v>
      </c>
      <c r="J287" s="30">
        <v>80</v>
      </c>
      <c r="K287" s="30">
        <v>893</v>
      </c>
      <c r="L287" s="30">
        <v>457</v>
      </c>
      <c r="M287" s="30">
        <v>686</v>
      </c>
      <c r="N287" s="30">
        <v>728</v>
      </c>
      <c r="O287" s="30">
        <v>1275</v>
      </c>
    </row>
    <row r="288" spans="1:15" x14ac:dyDescent="0.3">
      <c r="A288" s="31"/>
      <c r="B288" s="25" t="s">
        <v>727</v>
      </c>
      <c r="C288" s="25" t="s">
        <v>174</v>
      </c>
      <c r="D288" s="30">
        <v>334</v>
      </c>
      <c r="E288" s="30">
        <v>252</v>
      </c>
      <c r="F288" s="30">
        <v>32</v>
      </c>
      <c r="G288" s="30">
        <v>136</v>
      </c>
      <c r="H288" s="30">
        <v>10</v>
      </c>
      <c r="I288" s="30">
        <v>90</v>
      </c>
      <c r="J288" s="30">
        <v>33</v>
      </c>
      <c r="K288" s="30">
        <v>63</v>
      </c>
      <c r="L288" s="30">
        <v>169</v>
      </c>
      <c r="M288" s="30">
        <v>223</v>
      </c>
      <c r="N288" s="30">
        <v>306</v>
      </c>
      <c r="O288" s="30">
        <v>71</v>
      </c>
    </row>
    <row r="289" spans="1:15" x14ac:dyDescent="0.3">
      <c r="A289" s="31"/>
      <c r="B289" s="25" t="s">
        <v>728</v>
      </c>
      <c r="C289" s="25" t="s">
        <v>176</v>
      </c>
      <c r="D289" s="30">
        <v>62</v>
      </c>
      <c r="E289" s="30">
        <v>45</v>
      </c>
      <c r="F289" s="30">
        <v>244</v>
      </c>
      <c r="G289" s="30">
        <v>33</v>
      </c>
      <c r="H289" s="30">
        <v>48</v>
      </c>
      <c r="I289" s="30">
        <v>78</v>
      </c>
      <c r="J289" s="30">
        <v>88</v>
      </c>
      <c r="K289" s="30">
        <v>55</v>
      </c>
      <c r="L289" s="30">
        <v>32</v>
      </c>
      <c r="M289" s="30">
        <v>45</v>
      </c>
      <c r="N289" s="30">
        <v>36</v>
      </c>
      <c r="O289" s="30">
        <v>42</v>
      </c>
    </row>
    <row r="290" spans="1:15" x14ac:dyDescent="0.3">
      <c r="A290" s="31"/>
      <c r="B290" s="25" t="s">
        <v>729</v>
      </c>
      <c r="C290" s="25" t="s">
        <v>177</v>
      </c>
      <c r="D290" s="30">
        <v>662</v>
      </c>
      <c r="E290" s="30">
        <v>828</v>
      </c>
      <c r="F290" s="30">
        <v>772</v>
      </c>
      <c r="G290" s="30">
        <v>483</v>
      </c>
      <c r="H290" s="30">
        <v>565</v>
      </c>
      <c r="I290" s="30">
        <v>1151</v>
      </c>
      <c r="J290" s="30">
        <v>343</v>
      </c>
      <c r="K290" s="30">
        <v>387</v>
      </c>
      <c r="L290" s="30">
        <v>418</v>
      </c>
      <c r="M290" s="30">
        <v>607</v>
      </c>
      <c r="N290" s="30">
        <v>702</v>
      </c>
      <c r="O290" s="30">
        <v>556</v>
      </c>
    </row>
    <row r="291" spans="1:15" x14ac:dyDescent="0.3">
      <c r="A291" s="31"/>
      <c r="B291" s="25" t="s">
        <v>730</v>
      </c>
      <c r="C291" s="25" t="s">
        <v>179</v>
      </c>
      <c r="D291" s="30">
        <v>137</v>
      </c>
      <c r="E291" s="30">
        <v>235</v>
      </c>
      <c r="F291" s="30">
        <v>265</v>
      </c>
      <c r="G291" s="30">
        <v>124</v>
      </c>
      <c r="H291" s="30">
        <v>89</v>
      </c>
      <c r="I291" s="30">
        <v>299</v>
      </c>
      <c r="J291" s="30">
        <v>86</v>
      </c>
      <c r="K291" s="30">
        <v>100</v>
      </c>
      <c r="L291" s="30">
        <v>188</v>
      </c>
      <c r="M291" s="30">
        <v>195</v>
      </c>
      <c r="N291" s="30">
        <v>227</v>
      </c>
      <c r="O291" s="30">
        <v>97</v>
      </c>
    </row>
    <row r="292" spans="1:15" x14ac:dyDescent="0.3">
      <c r="A292" s="31"/>
      <c r="B292" s="25" t="s">
        <v>731</v>
      </c>
      <c r="C292" s="25" t="s">
        <v>181</v>
      </c>
      <c r="D292" s="30">
        <v>1995</v>
      </c>
      <c r="E292" s="30">
        <v>1268</v>
      </c>
      <c r="F292" s="30">
        <v>1812</v>
      </c>
      <c r="G292" s="30">
        <v>449</v>
      </c>
      <c r="H292" s="30">
        <v>897</v>
      </c>
      <c r="I292" s="30">
        <v>1206</v>
      </c>
      <c r="J292" s="30">
        <v>355</v>
      </c>
      <c r="K292" s="30">
        <v>1085</v>
      </c>
      <c r="L292" s="30">
        <v>850</v>
      </c>
      <c r="M292" s="30">
        <v>614</v>
      </c>
      <c r="N292" s="30">
        <v>1676</v>
      </c>
      <c r="O292" s="30">
        <v>804</v>
      </c>
    </row>
    <row r="293" spans="1:15" x14ac:dyDescent="0.3">
      <c r="A293" s="31"/>
      <c r="B293" s="25" t="s">
        <v>732</v>
      </c>
      <c r="C293" s="25" t="s">
        <v>183</v>
      </c>
      <c r="D293" s="30">
        <v>259</v>
      </c>
      <c r="E293" s="30">
        <v>490</v>
      </c>
      <c r="F293" s="30">
        <v>641</v>
      </c>
      <c r="G293" s="30">
        <v>324</v>
      </c>
      <c r="H293" s="30">
        <v>195</v>
      </c>
      <c r="I293" s="30">
        <v>1006</v>
      </c>
      <c r="J293" s="30">
        <v>229</v>
      </c>
      <c r="K293" s="30">
        <v>113</v>
      </c>
      <c r="L293" s="30">
        <v>412</v>
      </c>
      <c r="M293" s="30">
        <v>268</v>
      </c>
      <c r="N293" s="30">
        <v>477</v>
      </c>
      <c r="O293" s="30">
        <v>529</v>
      </c>
    </row>
    <row r="294" spans="1:15" x14ac:dyDescent="0.3">
      <c r="A294" s="31"/>
      <c r="B294" s="25" t="s">
        <v>733</v>
      </c>
      <c r="C294" s="25" t="s">
        <v>185</v>
      </c>
      <c r="D294" s="30">
        <v>281</v>
      </c>
      <c r="E294" s="30">
        <v>239</v>
      </c>
      <c r="F294" s="30">
        <v>426</v>
      </c>
      <c r="G294" s="30">
        <v>151</v>
      </c>
      <c r="H294" s="30">
        <v>265</v>
      </c>
      <c r="I294" s="30">
        <v>601</v>
      </c>
      <c r="J294" s="30">
        <v>486</v>
      </c>
      <c r="K294" s="30">
        <v>326</v>
      </c>
      <c r="L294" s="30">
        <v>154</v>
      </c>
      <c r="M294" s="30">
        <v>494</v>
      </c>
      <c r="N294" s="30">
        <v>388</v>
      </c>
      <c r="O294" s="30">
        <v>423</v>
      </c>
    </row>
    <row r="295" spans="1:15" x14ac:dyDescent="0.3">
      <c r="A295" s="31"/>
      <c r="B295" s="25" t="s">
        <v>734</v>
      </c>
      <c r="C295" s="25" t="s">
        <v>187</v>
      </c>
      <c r="D295" s="30">
        <v>471</v>
      </c>
      <c r="E295" s="30">
        <v>577</v>
      </c>
      <c r="F295" s="30">
        <v>187</v>
      </c>
      <c r="G295" s="30">
        <v>88</v>
      </c>
      <c r="H295" s="30">
        <v>108</v>
      </c>
      <c r="I295" s="30">
        <v>348</v>
      </c>
      <c r="J295" s="30">
        <v>41</v>
      </c>
      <c r="K295" s="30">
        <v>299</v>
      </c>
      <c r="L295" s="30">
        <v>180</v>
      </c>
      <c r="M295" s="30">
        <v>276</v>
      </c>
      <c r="N295" s="30">
        <v>653</v>
      </c>
      <c r="O295" s="30">
        <v>296</v>
      </c>
    </row>
    <row r="296" spans="1:15" x14ac:dyDescent="0.3">
      <c r="A296" s="31"/>
      <c r="B296" s="31"/>
      <c r="C296" s="25" t="s">
        <v>462</v>
      </c>
      <c r="D296" s="30">
        <v>0</v>
      </c>
      <c r="E296" s="30">
        <v>0</v>
      </c>
      <c r="F296" s="30">
        <v>0</v>
      </c>
      <c r="G296" s="30">
        <v>0</v>
      </c>
      <c r="H296" s="30">
        <v>1</v>
      </c>
      <c r="I296" s="30">
        <v>29</v>
      </c>
      <c r="J296" s="30">
        <v>0</v>
      </c>
      <c r="K296" s="30">
        <v>0</v>
      </c>
      <c r="L296" s="30">
        <v>0</v>
      </c>
      <c r="M296" s="30">
        <v>0</v>
      </c>
      <c r="N296" s="30">
        <v>4</v>
      </c>
      <c r="O296" s="30">
        <v>149</v>
      </c>
    </row>
    <row r="297" spans="1:15" x14ac:dyDescent="0.3">
      <c r="A297" s="31"/>
      <c r="B297" s="25"/>
      <c r="C297" s="25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</row>
    <row r="298" spans="1:15" x14ac:dyDescent="0.3">
      <c r="A298" s="26" t="s">
        <v>735</v>
      </c>
      <c r="B298" s="26" t="s">
        <v>736</v>
      </c>
      <c r="C298" s="26"/>
      <c r="D298" s="29">
        <v>11132</v>
      </c>
      <c r="E298" s="29">
        <v>9278</v>
      </c>
      <c r="F298" s="29">
        <v>9653</v>
      </c>
      <c r="G298" s="29">
        <v>7424</v>
      </c>
      <c r="H298" s="29">
        <v>6789</v>
      </c>
      <c r="I298" s="29">
        <v>9863</v>
      </c>
      <c r="J298" s="29">
        <v>5463</v>
      </c>
      <c r="K298" s="29">
        <v>6783</v>
      </c>
      <c r="L298" s="29">
        <v>8143</v>
      </c>
      <c r="M298" s="29">
        <v>10426</v>
      </c>
      <c r="N298" s="29">
        <v>11354</v>
      </c>
      <c r="O298" s="29">
        <v>9440</v>
      </c>
    </row>
    <row r="299" spans="1:15" x14ac:dyDescent="0.3">
      <c r="A299" s="31"/>
      <c r="B299" s="25"/>
      <c r="C299" s="25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</row>
    <row r="300" spans="1:15" x14ac:dyDescent="0.3">
      <c r="A300" s="31"/>
      <c r="B300" s="25" t="s">
        <v>737</v>
      </c>
      <c r="C300" s="25" t="s">
        <v>333</v>
      </c>
      <c r="D300" s="30">
        <v>15</v>
      </c>
      <c r="E300" s="30">
        <v>94</v>
      </c>
      <c r="F300" s="30">
        <v>106</v>
      </c>
      <c r="G300" s="30">
        <v>27</v>
      </c>
      <c r="H300" s="30">
        <v>1</v>
      </c>
      <c r="I300" s="30">
        <v>35</v>
      </c>
      <c r="J300" s="30">
        <v>5</v>
      </c>
      <c r="K300" s="30">
        <v>0</v>
      </c>
      <c r="L300" s="30">
        <v>36</v>
      </c>
      <c r="M300" s="30">
        <v>100</v>
      </c>
      <c r="N300" s="30">
        <v>30</v>
      </c>
      <c r="O300" s="30">
        <v>24</v>
      </c>
    </row>
    <row r="301" spans="1:15" x14ac:dyDescent="0.3">
      <c r="A301" s="31"/>
      <c r="B301" s="25" t="s">
        <v>738</v>
      </c>
      <c r="C301" s="25" t="s">
        <v>337</v>
      </c>
      <c r="D301" s="30">
        <v>47</v>
      </c>
      <c r="E301" s="30">
        <v>191</v>
      </c>
      <c r="F301" s="30">
        <v>330</v>
      </c>
      <c r="G301" s="30">
        <v>164</v>
      </c>
      <c r="H301" s="30">
        <v>110</v>
      </c>
      <c r="I301" s="30">
        <v>330</v>
      </c>
      <c r="J301" s="30">
        <v>48</v>
      </c>
      <c r="K301" s="30">
        <v>103</v>
      </c>
      <c r="L301" s="30">
        <v>183</v>
      </c>
      <c r="M301" s="30">
        <v>98</v>
      </c>
      <c r="N301" s="30">
        <v>107</v>
      </c>
      <c r="O301" s="30">
        <v>204</v>
      </c>
    </row>
    <row r="302" spans="1:15" x14ac:dyDescent="0.3">
      <c r="A302" s="31"/>
      <c r="B302" s="25" t="s">
        <v>739</v>
      </c>
      <c r="C302" s="25" t="s">
        <v>330</v>
      </c>
      <c r="D302" s="30">
        <v>267</v>
      </c>
      <c r="E302" s="30">
        <v>374</v>
      </c>
      <c r="F302" s="30">
        <v>333</v>
      </c>
      <c r="G302" s="30">
        <v>59</v>
      </c>
      <c r="H302" s="30">
        <v>24</v>
      </c>
      <c r="I302" s="30">
        <v>230</v>
      </c>
      <c r="J302" s="30">
        <v>54</v>
      </c>
      <c r="K302" s="30">
        <v>138</v>
      </c>
      <c r="L302" s="30">
        <v>166</v>
      </c>
      <c r="M302" s="30">
        <v>157</v>
      </c>
      <c r="N302" s="30">
        <v>335</v>
      </c>
      <c r="O302" s="30">
        <v>216</v>
      </c>
    </row>
    <row r="303" spans="1:15" x14ac:dyDescent="0.3">
      <c r="A303" s="31"/>
      <c r="B303" s="25" t="s">
        <v>740</v>
      </c>
      <c r="C303" s="25" t="s">
        <v>76</v>
      </c>
      <c r="D303" s="30">
        <v>556</v>
      </c>
      <c r="E303" s="30">
        <v>254</v>
      </c>
      <c r="F303" s="30">
        <v>601</v>
      </c>
      <c r="G303" s="30">
        <v>340</v>
      </c>
      <c r="H303" s="30">
        <v>304</v>
      </c>
      <c r="I303" s="30">
        <v>412</v>
      </c>
      <c r="J303" s="30">
        <v>149</v>
      </c>
      <c r="K303" s="30">
        <v>242</v>
      </c>
      <c r="L303" s="30">
        <v>283</v>
      </c>
      <c r="M303" s="30">
        <v>383</v>
      </c>
      <c r="N303" s="30">
        <v>251</v>
      </c>
      <c r="O303" s="30" t="s">
        <v>426</v>
      </c>
    </row>
    <row r="304" spans="1:15" x14ac:dyDescent="0.3">
      <c r="A304" s="31"/>
      <c r="B304" s="25" t="s">
        <v>741</v>
      </c>
      <c r="C304" s="25" t="s">
        <v>233</v>
      </c>
      <c r="D304" s="30">
        <v>724</v>
      </c>
      <c r="E304" s="30">
        <v>375</v>
      </c>
      <c r="F304" s="30">
        <v>358</v>
      </c>
      <c r="G304" s="30">
        <v>70</v>
      </c>
      <c r="H304" s="30">
        <v>154</v>
      </c>
      <c r="I304" s="30">
        <v>137</v>
      </c>
      <c r="J304" s="30">
        <v>47</v>
      </c>
      <c r="K304" s="30">
        <v>107</v>
      </c>
      <c r="L304" s="30">
        <v>226</v>
      </c>
      <c r="M304" s="30">
        <v>454</v>
      </c>
      <c r="N304" s="30">
        <v>551</v>
      </c>
      <c r="O304" s="30">
        <v>501</v>
      </c>
    </row>
    <row r="305" spans="1:15" x14ac:dyDescent="0.3">
      <c r="A305" s="31"/>
      <c r="B305" s="25" t="s">
        <v>742</v>
      </c>
      <c r="C305" s="25" t="s">
        <v>16</v>
      </c>
      <c r="D305" s="30">
        <v>180</v>
      </c>
      <c r="E305" s="30">
        <v>77</v>
      </c>
      <c r="F305" s="30">
        <v>122</v>
      </c>
      <c r="G305" s="30">
        <v>108</v>
      </c>
      <c r="H305" s="30">
        <v>181</v>
      </c>
      <c r="I305" s="30">
        <v>125</v>
      </c>
      <c r="J305" s="30">
        <v>11</v>
      </c>
      <c r="K305" s="30">
        <v>74</v>
      </c>
      <c r="L305" s="30">
        <v>16</v>
      </c>
      <c r="M305" s="30">
        <v>190</v>
      </c>
      <c r="N305" s="30">
        <v>404</v>
      </c>
      <c r="O305" s="30">
        <v>210</v>
      </c>
    </row>
    <row r="306" spans="1:15" x14ac:dyDescent="0.3">
      <c r="A306" s="31"/>
      <c r="B306" s="25" t="s">
        <v>743</v>
      </c>
      <c r="C306" s="25" t="s">
        <v>744</v>
      </c>
      <c r="D306" s="30" t="s">
        <v>426</v>
      </c>
      <c r="E306" s="30" t="s">
        <v>426</v>
      </c>
      <c r="F306" s="30" t="s">
        <v>426</v>
      </c>
      <c r="G306" s="30" t="s">
        <v>426</v>
      </c>
      <c r="H306" s="30" t="s">
        <v>426</v>
      </c>
      <c r="I306" s="30" t="s">
        <v>426</v>
      </c>
      <c r="J306" s="30" t="s">
        <v>426</v>
      </c>
      <c r="K306" s="30" t="s">
        <v>426</v>
      </c>
      <c r="L306" s="30" t="s">
        <v>426</v>
      </c>
      <c r="M306" s="30" t="s">
        <v>426</v>
      </c>
      <c r="N306" s="30" t="s">
        <v>426</v>
      </c>
      <c r="O306" s="30" t="s">
        <v>426</v>
      </c>
    </row>
    <row r="307" spans="1:15" x14ac:dyDescent="0.3">
      <c r="A307" s="31"/>
      <c r="B307" s="25" t="s">
        <v>745</v>
      </c>
      <c r="C307" s="25" t="s">
        <v>18</v>
      </c>
      <c r="D307" s="30">
        <v>215</v>
      </c>
      <c r="E307" s="30">
        <v>72</v>
      </c>
      <c r="F307" s="30">
        <v>61</v>
      </c>
      <c r="G307" s="30">
        <v>39</v>
      </c>
      <c r="H307" s="30">
        <v>174</v>
      </c>
      <c r="I307" s="30">
        <v>244</v>
      </c>
      <c r="J307" s="30">
        <v>71</v>
      </c>
      <c r="K307" s="30">
        <v>65</v>
      </c>
      <c r="L307" s="30">
        <v>101</v>
      </c>
      <c r="M307" s="30">
        <v>134</v>
      </c>
      <c r="N307" s="30">
        <v>186</v>
      </c>
      <c r="O307" s="30">
        <v>196</v>
      </c>
    </row>
    <row r="308" spans="1:15" x14ac:dyDescent="0.3">
      <c r="A308" s="31"/>
      <c r="B308" s="25" t="s">
        <v>986</v>
      </c>
      <c r="C308" s="25" t="s">
        <v>378</v>
      </c>
      <c r="D308" s="30" t="s">
        <v>426</v>
      </c>
      <c r="E308" s="30" t="s">
        <v>426</v>
      </c>
      <c r="F308" s="30" t="s">
        <v>426</v>
      </c>
      <c r="G308" s="30" t="s">
        <v>426</v>
      </c>
      <c r="H308" s="30" t="s">
        <v>426</v>
      </c>
      <c r="I308" s="30" t="s">
        <v>426</v>
      </c>
      <c r="J308" s="30" t="s">
        <v>426</v>
      </c>
      <c r="K308" s="30" t="s">
        <v>426</v>
      </c>
      <c r="L308" s="30" t="s">
        <v>426</v>
      </c>
      <c r="M308" s="30" t="s">
        <v>426</v>
      </c>
      <c r="N308" s="30" t="s">
        <v>426</v>
      </c>
      <c r="O308" s="30">
        <v>551</v>
      </c>
    </row>
    <row r="309" spans="1:15" x14ac:dyDescent="0.3">
      <c r="A309" s="31"/>
      <c r="B309" s="25" t="s">
        <v>746</v>
      </c>
      <c r="C309" s="25" t="s">
        <v>336</v>
      </c>
      <c r="D309" s="30">
        <v>208</v>
      </c>
      <c r="E309" s="30">
        <v>131</v>
      </c>
      <c r="F309" s="30">
        <v>144</v>
      </c>
      <c r="G309" s="30">
        <v>121</v>
      </c>
      <c r="H309" s="30">
        <v>68</v>
      </c>
      <c r="I309" s="30">
        <v>36</v>
      </c>
      <c r="J309" s="30">
        <v>56</v>
      </c>
      <c r="K309" s="30">
        <v>37</v>
      </c>
      <c r="L309" s="30">
        <v>111</v>
      </c>
      <c r="M309" s="30">
        <v>83</v>
      </c>
      <c r="N309" s="30">
        <v>100</v>
      </c>
      <c r="O309" s="30">
        <v>47</v>
      </c>
    </row>
    <row r="310" spans="1:15" x14ac:dyDescent="0.3">
      <c r="A310" s="31"/>
      <c r="B310" s="25" t="s">
        <v>747</v>
      </c>
      <c r="C310" s="25" t="s">
        <v>38</v>
      </c>
      <c r="D310" s="30">
        <v>212</v>
      </c>
      <c r="E310" s="30">
        <v>93</v>
      </c>
      <c r="F310" s="30">
        <v>265</v>
      </c>
      <c r="G310" s="30">
        <v>74</v>
      </c>
      <c r="H310" s="30">
        <v>167</v>
      </c>
      <c r="I310" s="30">
        <v>157</v>
      </c>
      <c r="J310" s="30">
        <v>330</v>
      </c>
      <c r="K310" s="30">
        <v>312</v>
      </c>
      <c r="L310" s="30">
        <v>438</v>
      </c>
      <c r="M310" s="30">
        <v>494</v>
      </c>
      <c r="N310" s="30">
        <v>296</v>
      </c>
      <c r="O310" s="30">
        <v>140</v>
      </c>
    </row>
    <row r="311" spans="1:15" x14ac:dyDescent="0.3">
      <c r="A311" s="31"/>
      <c r="B311" s="25" t="s">
        <v>748</v>
      </c>
      <c r="C311" s="25" t="s">
        <v>340</v>
      </c>
      <c r="D311" s="30">
        <v>134</v>
      </c>
      <c r="E311" s="30">
        <v>163</v>
      </c>
      <c r="F311" s="30">
        <v>108</v>
      </c>
      <c r="G311" s="30">
        <v>80</v>
      </c>
      <c r="H311" s="30">
        <v>127</v>
      </c>
      <c r="I311" s="30">
        <v>297</v>
      </c>
      <c r="J311" s="30">
        <v>98</v>
      </c>
      <c r="K311" s="30">
        <v>135</v>
      </c>
      <c r="L311" s="30">
        <v>154</v>
      </c>
      <c r="M311" s="30">
        <v>137</v>
      </c>
      <c r="N311" s="30">
        <v>179</v>
      </c>
      <c r="O311" s="30">
        <v>156</v>
      </c>
    </row>
    <row r="312" spans="1:15" x14ac:dyDescent="0.3">
      <c r="A312" s="31"/>
      <c r="B312" s="25" t="s">
        <v>749</v>
      </c>
      <c r="C312" s="25" t="s">
        <v>91</v>
      </c>
      <c r="D312" s="30">
        <v>49</v>
      </c>
      <c r="E312" s="30">
        <v>47</v>
      </c>
      <c r="F312" s="30">
        <v>35</v>
      </c>
      <c r="G312" s="30">
        <v>109</v>
      </c>
      <c r="H312" s="30">
        <v>20</v>
      </c>
      <c r="I312" s="30">
        <v>47</v>
      </c>
      <c r="J312" s="30">
        <v>18</v>
      </c>
      <c r="K312" s="30">
        <v>20</v>
      </c>
      <c r="L312" s="30">
        <v>12</v>
      </c>
      <c r="M312" s="30">
        <v>61</v>
      </c>
      <c r="N312" s="30">
        <v>10</v>
      </c>
      <c r="O312" s="30" t="s">
        <v>426</v>
      </c>
    </row>
    <row r="313" spans="1:15" x14ac:dyDescent="0.3">
      <c r="A313" s="31"/>
      <c r="B313" s="25" t="s">
        <v>750</v>
      </c>
      <c r="C313" s="25" t="s">
        <v>343</v>
      </c>
      <c r="D313" s="30">
        <v>270</v>
      </c>
      <c r="E313" s="30">
        <v>153</v>
      </c>
      <c r="F313" s="30">
        <v>56</v>
      </c>
      <c r="G313" s="30">
        <v>49</v>
      </c>
      <c r="H313" s="30">
        <v>81</v>
      </c>
      <c r="I313" s="30">
        <v>106</v>
      </c>
      <c r="J313" s="30">
        <v>112</v>
      </c>
      <c r="K313" s="30">
        <v>249</v>
      </c>
      <c r="L313" s="30">
        <v>172</v>
      </c>
      <c r="M313" s="30">
        <v>172</v>
      </c>
      <c r="N313" s="30">
        <v>200</v>
      </c>
      <c r="O313" s="30">
        <v>172</v>
      </c>
    </row>
    <row r="314" spans="1:15" x14ac:dyDescent="0.3">
      <c r="A314" s="31"/>
      <c r="B314" s="25" t="s">
        <v>751</v>
      </c>
      <c r="C314" s="25" t="s">
        <v>339</v>
      </c>
      <c r="D314" s="30">
        <v>204</v>
      </c>
      <c r="E314" s="30">
        <v>177</v>
      </c>
      <c r="F314" s="30">
        <v>224</v>
      </c>
      <c r="G314" s="30">
        <v>103</v>
      </c>
      <c r="H314" s="30">
        <v>97</v>
      </c>
      <c r="I314" s="30">
        <v>191</v>
      </c>
      <c r="J314" s="30">
        <v>123</v>
      </c>
      <c r="K314" s="30">
        <v>550</v>
      </c>
      <c r="L314" s="30">
        <v>171</v>
      </c>
      <c r="M314" s="30">
        <v>304</v>
      </c>
      <c r="N314" s="30">
        <v>141</v>
      </c>
      <c r="O314" s="30">
        <v>146</v>
      </c>
    </row>
    <row r="315" spans="1:15" x14ac:dyDescent="0.3">
      <c r="A315" s="31"/>
      <c r="B315" s="25" t="s">
        <v>752</v>
      </c>
      <c r="C315" s="25" t="s">
        <v>342</v>
      </c>
      <c r="D315" s="30">
        <v>166</v>
      </c>
      <c r="E315" s="30">
        <v>23</v>
      </c>
      <c r="F315" s="30">
        <v>70</v>
      </c>
      <c r="G315" s="30">
        <v>97</v>
      </c>
      <c r="H315" s="30">
        <v>14</v>
      </c>
      <c r="I315" s="30">
        <v>102</v>
      </c>
      <c r="J315" s="30">
        <v>122</v>
      </c>
      <c r="K315" s="30">
        <v>94</v>
      </c>
      <c r="L315" s="30">
        <v>99</v>
      </c>
      <c r="M315" s="30">
        <v>73</v>
      </c>
      <c r="N315" s="30">
        <v>33</v>
      </c>
      <c r="O315" s="30">
        <v>120</v>
      </c>
    </row>
    <row r="316" spans="1:15" x14ac:dyDescent="0.3">
      <c r="A316" s="31"/>
      <c r="B316" s="25" t="s">
        <v>753</v>
      </c>
      <c r="C316" s="25" t="s">
        <v>240</v>
      </c>
      <c r="D316" s="30">
        <v>36</v>
      </c>
      <c r="E316" s="30">
        <v>67</v>
      </c>
      <c r="F316" s="30">
        <v>100</v>
      </c>
      <c r="G316" s="30">
        <v>44</v>
      </c>
      <c r="H316" s="30">
        <v>161</v>
      </c>
      <c r="I316" s="30">
        <v>113</v>
      </c>
      <c r="J316" s="30">
        <v>50</v>
      </c>
      <c r="K316" s="30">
        <v>174</v>
      </c>
      <c r="L316" s="30">
        <v>105</v>
      </c>
      <c r="M316" s="30">
        <v>557</v>
      </c>
      <c r="N316" s="30">
        <v>237</v>
      </c>
      <c r="O316" s="30">
        <v>69</v>
      </c>
    </row>
    <row r="317" spans="1:15" x14ac:dyDescent="0.3">
      <c r="A317" s="31"/>
      <c r="B317" s="25" t="s">
        <v>754</v>
      </c>
      <c r="C317" s="25" t="s">
        <v>327</v>
      </c>
      <c r="D317" s="30">
        <v>138</v>
      </c>
      <c r="E317" s="30">
        <v>41</v>
      </c>
      <c r="F317" s="30">
        <v>65</v>
      </c>
      <c r="G317" s="30">
        <v>43</v>
      </c>
      <c r="H317" s="30">
        <v>43</v>
      </c>
      <c r="I317" s="30">
        <v>95</v>
      </c>
      <c r="J317" s="30">
        <v>34</v>
      </c>
      <c r="K317" s="30">
        <v>54</v>
      </c>
      <c r="L317" s="30">
        <v>38</v>
      </c>
      <c r="M317" s="30">
        <v>0</v>
      </c>
      <c r="N317" s="30">
        <v>22</v>
      </c>
      <c r="O317" s="30">
        <v>7</v>
      </c>
    </row>
    <row r="318" spans="1:15" x14ac:dyDescent="0.3">
      <c r="A318" s="31"/>
      <c r="B318" s="25" t="s">
        <v>755</v>
      </c>
      <c r="C318" s="25" t="s">
        <v>245</v>
      </c>
      <c r="D318" s="30">
        <v>265</v>
      </c>
      <c r="E318" s="30">
        <v>169</v>
      </c>
      <c r="F318" s="30">
        <v>200</v>
      </c>
      <c r="G318" s="30">
        <v>172</v>
      </c>
      <c r="H318" s="30">
        <v>109</v>
      </c>
      <c r="I318" s="30">
        <v>162</v>
      </c>
      <c r="J318" s="30">
        <v>104</v>
      </c>
      <c r="K318" s="30">
        <v>139</v>
      </c>
      <c r="L318" s="30">
        <v>122</v>
      </c>
      <c r="M318" s="30">
        <v>470</v>
      </c>
      <c r="N318" s="30">
        <v>346</v>
      </c>
      <c r="O318" s="30">
        <v>298</v>
      </c>
    </row>
    <row r="319" spans="1:15" x14ac:dyDescent="0.3">
      <c r="A319" s="31"/>
      <c r="B319" s="25" t="s">
        <v>756</v>
      </c>
      <c r="C319" s="25" t="s">
        <v>257</v>
      </c>
      <c r="D319" s="30">
        <v>47</v>
      </c>
      <c r="E319" s="30">
        <v>186</v>
      </c>
      <c r="F319" s="30">
        <v>67</v>
      </c>
      <c r="G319" s="30">
        <v>34</v>
      </c>
      <c r="H319" s="30">
        <v>125</v>
      </c>
      <c r="I319" s="30">
        <v>115</v>
      </c>
      <c r="J319" s="30">
        <v>40</v>
      </c>
      <c r="K319" s="30">
        <v>40</v>
      </c>
      <c r="L319" s="30">
        <v>61</v>
      </c>
      <c r="M319" s="30">
        <v>26</v>
      </c>
      <c r="N319" s="30">
        <v>100</v>
      </c>
      <c r="O319" s="30">
        <v>128</v>
      </c>
    </row>
    <row r="320" spans="1:15" x14ac:dyDescent="0.3">
      <c r="A320" s="31"/>
      <c r="B320" s="25" t="s">
        <v>757</v>
      </c>
      <c r="C320" s="25" t="s">
        <v>263</v>
      </c>
      <c r="D320" s="30">
        <v>66</v>
      </c>
      <c r="E320" s="30">
        <v>31</v>
      </c>
      <c r="F320" s="30">
        <v>122</v>
      </c>
      <c r="G320" s="30">
        <v>184</v>
      </c>
      <c r="H320" s="30">
        <v>172</v>
      </c>
      <c r="I320" s="30">
        <v>56</v>
      </c>
      <c r="J320" s="30">
        <v>48</v>
      </c>
      <c r="K320" s="30">
        <v>66</v>
      </c>
      <c r="L320" s="30">
        <v>0</v>
      </c>
      <c r="M320" s="30">
        <v>77</v>
      </c>
      <c r="N320" s="30">
        <v>32</v>
      </c>
      <c r="O320" s="30">
        <v>18</v>
      </c>
    </row>
    <row r="321" spans="1:15" x14ac:dyDescent="0.3">
      <c r="A321" s="31"/>
      <c r="B321" s="25" t="s">
        <v>758</v>
      </c>
      <c r="C321" s="25" t="s">
        <v>249</v>
      </c>
      <c r="D321" s="30">
        <v>40</v>
      </c>
      <c r="E321" s="30">
        <v>173</v>
      </c>
      <c r="F321" s="30">
        <v>127</v>
      </c>
      <c r="G321" s="30">
        <v>91</v>
      </c>
      <c r="H321" s="30">
        <v>58</v>
      </c>
      <c r="I321" s="30">
        <v>137</v>
      </c>
      <c r="J321" s="30">
        <v>27</v>
      </c>
      <c r="K321" s="30">
        <v>85</v>
      </c>
      <c r="L321" s="30">
        <v>41</v>
      </c>
      <c r="M321" s="30">
        <v>44</v>
      </c>
      <c r="N321" s="30">
        <v>10</v>
      </c>
      <c r="O321" s="30">
        <v>64</v>
      </c>
    </row>
    <row r="322" spans="1:15" x14ac:dyDescent="0.3">
      <c r="A322" s="31"/>
      <c r="B322" s="25" t="s">
        <v>759</v>
      </c>
      <c r="C322" s="25" t="s">
        <v>760</v>
      </c>
      <c r="D322" s="30" t="s">
        <v>426</v>
      </c>
      <c r="E322" s="30" t="s">
        <v>426</v>
      </c>
      <c r="F322" s="30" t="s">
        <v>426</v>
      </c>
      <c r="G322" s="30" t="s">
        <v>426</v>
      </c>
      <c r="H322" s="30" t="s">
        <v>426</v>
      </c>
      <c r="I322" s="30" t="s">
        <v>426</v>
      </c>
      <c r="J322" s="30" t="s">
        <v>426</v>
      </c>
      <c r="K322" s="30" t="s">
        <v>426</v>
      </c>
      <c r="L322" s="30" t="s">
        <v>426</v>
      </c>
      <c r="M322" s="30" t="s">
        <v>426</v>
      </c>
      <c r="N322" s="30" t="s">
        <v>426</v>
      </c>
      <c r="O322" s="30" t="s">
        <v>426</v>
      </c>
    </row>
    <row r="323" spans="1:15" x14ac:dyDescent="0.3">
      <c r="A323" s="31"/>
      <c r="B323" s="25" t="s">
        <v>761</v>
      </c>
      <c r="C323" s="25" t="s">
        <v>253</v>
      </c>
      <c r="D323" s="30">
        <v>46</v>
      </c>
      <c r="E323" s="30">
        <v>169</v>
      </c>
      <c r="F323" s="30">
        <v>163</v>
      </c>
      <c r="G323" s="30">
        <v>153</v>
      </c>
      <c r="H323" s="30">
        <v>41</v>
      </c>
      <c r="I323" s="30">
        <v>100</v>
      </c>
      <c r="J323" s="30">
        <v>55</v>
      </c>
      <c r="K323" s="30">
        <v>52</v>
      </c>
      <c r="L323" s="30">
        <v>51</v>
      </c>
      <c r="M323" s="30">
        <v>4</v>
      </c>
      <c r="N323" s="30">
        <v>11</v>
      </c>
      <c r="O323" s="30">
        <v>58</v>
      </c>
    </row>
    <row r="324" spans="1:15" x14ac:dyDescent="0.3">
      <c r="A324" s="31"/>
      <c r="B324" s="25" t="s">
        <v>762</v>
      </c>
      <c r="C324" s="25" t="s">
        <v>345</v>
      </c>
      <c r="D324" s="30">
        <v>125</v>
      </c>
      <c r="E324" s="30">
        <v>92</v>
      </c>
      <c r="F324" s="30">
        <v>239</v>
      </c>
      <c r="G324" s="30">
        <v>186</v>
      </c>
      <c r="H324" s="30">
        <v>42</v>
      </c>
      <c r="I324" s="30">
        <v>136</v>
      </c>
      <c r="J324" s="30">
        <v>108</v>
      </c>
      <c r="K324" s="30">
        <v>12</v>
      </c>
      <c r="L324" s="30">
        <v>85</v>
      </c>
      <c r="M324" s="30">
        <v>89</v>
      </c>
      <c r="N324" s="30">
        <v>75</v>
      </c>
      <c r="O324" s="30">
        <v>88</v>
      </c>
    </row>
    <row r="325" spans="1:15" x14ac:dyDescent="0.3">
      <c r="A325" s="31"/>
      <c r="B325" s="25" t="s">
        <v>763</v>
      </c>
      <c r="C325" s="25" t="s">
        <v>271</v>
      </c>
      <c r="D325" s="30">
        <v>55</v>
      </c>
      <c r="E325" s="30">
        <v>85</v>
      </c>
      <c r="F325" s="30">
        <v>72</v>
      </c>
      <c r="G325" s="30">
        <v>22</v>
      </c>
      <c r="H325" s="30">
        <v>27</v>
      </c>
      <c r="I325" s="30">
        <v>98</v>
      </c>
      <c r="J325" s="30">
        <v>53</v>
      </c>
      <c r="K325" s="30">
        <v>51</v>
      </c>
      <c r="L325" s="30">
        <v>121</v>
      </c>
      <c r="M325" s="30">
        <v>39</v>
      </c>
      <c r="N325" s="30">
        <v>74</v>
      </c>
      <c r="O325" s="30">
        <v>0</v>
      </c>
    </row>
    <row r="326" spans="1:15" x14ac:dyDescent="0.3">
      <c r="A326" s="31"/>
      <c r="B326" s="25" t="s">
        <v>764</v>
      </c>
      <c r="C326" s="25" t="s">
        <v>259</v>
      </c>
      <c r="D326" s="30">
        <v>25</v>
      </c>
      <c r="E326" s="30">
        <v>63</v>
      </c>
      <c r="F326" s="30">
        <v>240</v>
      </c>
      <c r="G326" s="30">
        <v>34</v>
      </c>
      <c r="H326" s="30">
        <v>13</v>
      </c>
      <c r="I326" s="30">
        <v>55</v>
      </c>
      <c r="J326" s="30">
        <v>97</v>
      </c>
      <c r="K326" s="30">
        <v>246</v>
      </c>
      <c r="L326" s="30">
        <v>199</v>
      </c>
      <c r="M326" s="30">
        <v>126</v>
      </c>
      <c r="N326" s="30">
        <v>291</v>
      </c>
      <c r="O326" s="30">
        <v>143</v>
      </c>
    </row>
    <row r="327" spans="1:15" x14ac:dyDescent="0.3">
      <c r="A327" s="31"/>
      <c r="B327" s="25" t="s">
        <v>765</v>
      </c>
      <c r="C327" s="25" t="s">
        <v>332</v>
      </c>
      <c r="D327" s="30">
        <v>47</v>
      </c>
      <c r="E327" s="30">
        <v>52</v>
      </c>
      <c r="F327" s="30">
        <v>65</v>
      </c>
      <c r="G327" s="30">
        <v>40</v>
      </c>
      <c r="H327" s="30">
        <v>90</v>
      </c>
      <c r="I327" s="30">
        <v>212</v>
      </c>
      <c r="J327" s="30">
        <v>20</v>
      </c>
      <c r="K327" s="30">
        <v>2</v>
      </c>
      <c r="L327" s="30">
        <v>94</v>
      </c>
      <c r="M327" s="30">
        <v>90</v>
      </c>
      <c r="N327" s="30">
        <v>16</v>
      </c>
      <c r="O327" s="30">
        <v>32</v>
      </c>
    </row>
    <row r="328" spans="1:15" x14ac:dyDescent="0.3">
      <c r="A328" s="31"/>
      <c r="B328" s="25" t="s">
        <v>766</v>
      </c>
      <c r="C328" s="25" t="s">
        <v>264</v>
      </c>
      <c r="D328" s="30">
        <v>95</v>
      </c>
      <c r="E328" s="30">
        <v>134</v>
      </c>
      <c r="F328" s="30">
        <v>83</v>
      </c>
      <c r="G328" s="30">
        <v>53</v>
      </c>
      <c r="H328" s="30">
        <v>63</v>
      </c>
      <c r="I328" s="30">
        <v>228</v>
      </c>
      <c r="J328" s="30">
        <v>110</v>
      </c>
      <c r="K328" s="30">
        <v>130</v>
      </c>
      <c r="L328" s="30">
        <v>67</v>
      </c>
      <c r="M328" s="30">
        <v>84</v>
      </c>
      <c r="N328" s="30">
        <v>38</v>
      </c>
      <c r="O328" s="30">
        <v>33</v>
      </c>
    </row>
    <row r="329" spans="1:15" x14ac:dyDescent="0.3">
      <c r="A329" s="31"/>
      <c r="B329" s="25" t="s">
        <v>767</v>
      </c>
      <c r="C329" s="25" t="s">
        <v>346</v>
      </c>
      <c r="D329" s="30">
        <v>57</v>
      </c>
      <c r="E329" s="30">
        <v>68</v>
      </c>
      <c r="F329" s="30">
        <v>68</v>
      </c>
      <c r="G329" s="30">
        <v>103</v>
      </c>
      <c r="H329" s="30">
        <v>292</v>
      </c>
      <c r="I329" s="30">
        <v>159</v>
      </c>
      <c r="J329" s="30">
        <v>167</v>
      </c>
      <c r="K329" s="30">
        <v>120</v>
      </c>
      <c r="L329" s="30">
        <v>378</v>
      </c>
      <c r="M329" s="30">
        <v>553</v>
      </c>
      <c r="N329" s="30">
        <v>274</v>
      </c>
      <c r="O329" s="30">
        <v>233</v>
      </c>
    </row>
    <row r="330" spans="1:15" x14ac:dyDescent="0.3">
      <c r="A330" s="31"/>
      <c r="B330" s="25" t="s">
        <v>768</v>
      </c>
      <c r="C330" s="25" t="s">
        <v>769</v>
      </c>
      <c r="D330" s="30" t="s">
        <v>426</v>
      </c>
      <c r="E330" s="30" t="s">
        <v>426</v>
      </c>
      <c r="F330" s="30" t="s">
        <v>426</v>
      </c>
      <c r="G330" s="30" t="s">
        <v>426</v>
      </c>
      <c r="H330" s="30" t="s">
        <v>426</v>
      </c>
      <c r="I330" s="30" t="s">
        <v>426</v>
      </c>
      <c r="J330" s="30" t="s">
        <v>426</v>
      </c>
      <c r="K330" s="30" t="s">
        <v>426</v>
      </c>
      <c r="L330" s="30" t="s">
        <v>426</v>
      </c>
      <c r="M330" s="30" t="s">
        <v>426</v>
      </c>
      <c r="N330" s="30" t="s">
        <v>426</v>
      </c>
      <c r="O330" s="30" t="s">
        <v>426</v>
      </c>
    </row>
    <row r="331" spans="1:15" x14ac:dyDescent="0.3">
      <c r="A331" s="31"/>
      <c r="B331" s="25" t="s">
        <v>770</v>
      </c>
      <c r="C331" s="25" t="s">
        <v>51</v>
      </c>
      <c r="D331" s="30">
        <v>190</v>
      </c>
      <c r="E331" s="30">
        <v>97</v>
      </c>
      <c r="F331" s="30">
        <v>245</v>
      </c>
      <c r="G331" s="30">
        <v>140</v>
      </c>
      <c r="H331" s="30">
        <v>101</v>
      </c>
      <c r="I331" s="30">
        <v>163</v>
      </c>
      <c r="J331" s="30">
        <v>33</v>
      </c>
      <c r="K331" s="30">
        <v>34</v>
      </c>
      <c r="L331" s="30">
        <v>44</v>
      </c>
      <c r="M331" s="30">
        <v>2</v>
      </c>
      <c r="N331" s="30">
        <v>37</v>
      </c>
      <c r="O331" s="30">
        <v>153</v>
      </c>
    </row>
    <row r="332" spans="1:15" x14ac:dyDescent="0.3">
      <c r="A332" s="31"/>
      <c r="B332" s="25" t="s">
        <v>771</v>
      </c>
      <c r="C332" s="25" t="s">
        <v>35</v>
      </c>
      <c r="D332" s="30">
        <v>42</v>
      </c>
      <c r="E332" s="30">
        <v>49</v>
      </c>
      <c r="F332" s="30">
        <v>107</v>
      </c>
      <c r="G332" s="30">
        <v>87</v>
      </c>
      <c r="H332" s="30">
        <v>20</v>
      </c>
      <c r="I332" s="30">
        <v>68</v>
      </c>
      <c r="J332" s="30">
        <v>14</v>
      </c>
      <c r="K332" s="30">
        <v>25</v>
      </c>
      <c r="L332" s="30">
        <v>57</v>
      </c>
      <c r="M332" s="30">
        <v>8</v>
      </c>
      <c r="N332" s="30">
        <v>37</v>
      </c>
      <c r="O332" s="30">
        <v>70</v>
      </c>
    </row>
    <row r="333" spans="1:15" x14ac:dyDescent="0.3">
      <c r="A333" s="31"/>
      <c r="B333" s="25" t="s">
        <v>772</v>
      </c>
      <c r="C333" s="25" t="s">
        <v>349</v>
      </c>
      <c r="D333" s="30">
        <v>363</v>
      </c>
      <c r="E333" s="30">
        <v>279</v>
      </c>
      <c r="F333" s="30">
        <v>369</v>
      </c>
      <c r="G333" s="30">
        <v>198</v>
      </c>
      <c r="H333" s="30">
        <v>210</v>
      </c>
      <c r="I333" s="30">
        <v>249</v>
      </c>
      <c r="J333" s="30">
        <v>173</v>
      </c>
      <c r="K333" s="30">
        <v>200</v>
      </c>
      <c r="L333" s="30">
        <v>302</v>
      </c>
      <c r="M333" s="30">
        <v>289</v>
      </c>
      <c r="N333" s="30">
        <v>357</v>
      </c>
      <c r="O333" s="30">
        <v>408</v>
      </c>
    </row>
    <row r="334" spans="1:15" x14ac:dyDescent="0.3">
      <c r="A334" s="31"/>
      <c r="B334" s="25" t="s">
        <v>773</v>
      </c>
      <c r="C334" s="25" t="s">
        <v>774</v>
      </c>
      <c r="D334" s="30" t="s">
        <v>426</v>
      </c>
      <c r="E334" s="30" t="s">
        <v>426</v>
      </c>
      <c r="F334" s="30" t="s">
        <v>426</v>
      </c>
      <c r="G334" s="30" t="s">
        <v>426</v>
      </c>
      <c r="H334" s="30" t="s">
        <v>426</v>
      </c>
      <c r="I334" s="30" t="s">
        <v>426</v>
      </c>
      <c r="J334" s="30" t="s">
        <v>426</v>
      </c>
      <c r="K334" s="30" t="s">
        <v>426</v>
      </c>
      <c r="L334" s="30" t="s">
        <v>426</v>
      </c>
      <c r="M334" s="30" t="s">
        <v>426</v>
      </c>
      <c r="N334" s="30" t="s">
        <v>426</v>
      </c>
      <c r="O334" s="30" t="s">
        <v>426</v>
      </c>
    </row>
    <row r="335" spans="1:15" x14ac:dyDescent="0.3">
      <c r="A335" s="31"/>
      <c r="B335" s="25" t="s">
        <v>775</v>
      </c>
      <c r="C335" s="25" t="s">
        <v>62</v>
      </c>
      <c r="D335" s="30">
        <v>389</v>
      </c>
      <c r="E335" s="30">
        <v>348</v>
      </c>
      <c r="F335" s="30">
        <v>327</v>
      </c>
      <c r="G335" s="30">
        <v>227</v>
      </c>
      <c r="H335" s="30">
        <v>170</v>
      </c>
      <c r="I335" s="30">
        <v>173</v>
      </c>
      <c r="J335" s="30">
        <v>189</v>
      </c>
      <c r="K335" s="30">
        <v>95</v>
      </c>
      <c r="L335" s="30">
        <v>112</v>
      </c>
      <c r="M335" s="30">
        <v>167</v>
      </c>
      <c r="N335" s="30">
        <v>305</v>
      </c>
      <c r="O335" s="30">
        <v>70</v>
      </c>
    </row>
    <row r="336" spans="1:15" x14ac:dyDescent="0.3">
      <c r="A336" s="31"/>
      <c r="B336" s="25" t="s">
        <v>776</v>
      </c>
      <c r="C336" s="25" t="s">
        <v>350</v>
      </c>
      <c r="D336" s="30">
        <v>164</v>
      </c>
      <c r="E336" s="30">
        <v>95</v>
      </c>
      <c r="F336" s="30">
        <v>189</v>
      </c>
      <c r="G336" s="30">
        <v>108</v>
      </c>
      <c r="H336" s="30">
        <v>138</v>
      </c>
      <c r="I336" s="30">
        <v>229</v>
      </c>
      <c r="J336" s="30">
        <v>79</v>
      </c>
      <c r="K336" s="30">
        <v>82</v>
      </c>
      <c r="L336" s="30">
        <v>178</v>
      </c>
      <c r="M336" s="30">
        <v>73</v>
      </c>
      <c r="N336" s="30">
        <v>139</v>
      </c>
      <c r="O336" s="30">
        <v>197</v>
      </c>
    </row>
    <row r="337" spans="1:15" x14ac:dyDescent="0.3">
      <c r="A337" s="31"/>
      <c r="B337" s="25" t="s">
        <v>777</v>
      </c>
      <c r="C337" s="25" t="s">
        <v>67</v>
      </c>
      <c r="D337" s="30">
        <v>850</v>
      </c>
      <c r="E337" s="30">
        <v>579</v>
      </c>
      <c r="F337" s="30">
        <v>462</v>
      </c>
      <c r="G337" s="30">
        <v>382</v>
      </c>
      <c r="H337" s="30">
        <v>321</v>
      </c>
      <c r="I337" s="30">
        <v>319</v>
      </c>
      <c r="J337" s="30">
        <v>121</v>
      </c>
      <c r="K337" s="30">
        <v>112</v>
      </c>
      <c r="L337" s="30">
        <v>346</v>
      </c>
      <c r="M337" s="30">
        <v>494</v>
      </c>
      <c r="N337" s="30">
        <v>847</v>
      </c>
      <c r="O337" s="30">
        <v>561</v>
      </c>
    </row>
    <row r="338" spans="1:15" x14ac:dyDescent="0.3">
      <c r="A338" s="31"/>
      <c r="B338" s="25" t="s">
        <v>778</v>
      </c>
      <c r="C338" s="25" t="s">
        <v>275</v>
      </c>
      <c r="D338" s="30">
        <v>56</v>
      </c>
      <c r="E338" s="30">
        <v>24</v>
      </c>
      <c r="F338" s="30">
        <v>95</v>
      </c>
      <c r="G338" s="30">
        <v>22</v>
      </c>
      <c r="H338" s="30">
        <v>29</v>
      </c>
      <c r="I338" s="30">
        <v>79</v>
      </c>
      <c r="J338" s="30">
        <v>27</v>
      </c>
      <c r="K338" s="30">
        <v>9</v>
      </c>
      <c r="L338" s="30">
        <v>65</v>
      </c>
      <c r="M338" s="30">
        <v>49</v>
      </c>
      <c r="N338" s="30">
        <v>17</v>
      </c>
      <c r="O338" s="30">
        <v>52</v>
      </c>
    </row>
    <row r="339" spans="1:15" x14ac:dyDescent="0.3">
      <c r="A339" s="31"/>
      <c r="B339" s="25" t="s">
        <v>779</v>
      </c>
      <c r="C339" s="25" t="s">
        <v>269</v>
      </c>
      <c r="D339" s="30">
        <v>99</v>
      </c>
      <c r="E339" s="30">
        <v>66</v>
      </c>
      <c r="F339" s="30">
        <v>69</v>
      </c>
      <c r="G339" s="30">
        <v>78</v>
      </c>
      <c r="H339" s="30">
        <v>73</v>
      </c>
      <c r="I339" s="30">
        <v>74</v>
      </c>
      <c r="J339" s="30">
        <v>16</v>
      </c>
      <c r="K339" s="30">
        <v>60</v>
      </c>
      <c r="L339" s="30">
        <v>70</v>
      </c>
      <c r="M339" s="30">
        <v>118</v>
      </c>
      <c r="N339" s="30">
        <v>100</v>
      </c>
      <c r="O339" s="30">
        <v>111</v>
      </c>
    </row>
    <row r="340" spans="1:15" x14ac:dyDescent="0.3">
      <c r="A340" s="31"/>
      <c r="B340" s="25" t="s">
        <v>780</v>
      </c>
      <c r="C340" s="25" t="s">
        <v>46</v>
      </c>
      <c r="D340" s="30">
        <v>328</v>
      </c>
      <c r="E340" s="30">
        <v>238</v>
      </c>
      <c r="F340" s="30">
        <v>37</v>
      </c>
      <c r="G340" s="30">
        <v>93</v>
      </c>
      <c r="H340" s="30">
        <v>2</v>
      </c>
      <c r="I340" s="30">
        <v>15</v>
      </c>
      <c r="J340" s="30">
        <v>166</v>
      </c>
      <c r="K340" s="30">
        <v>20</v>
      </c>
      <c r="L340" s="30">
        <v>50</v>
      </c>
      <c r="M340" s="30">
        <v>64</v>
      </c>
      <c r="N340" s="30">
        <v>84</v>
      </c>
      <c r="O340" s="30">
        <v>103</v>
      </c>
    </row>
    <row r="341" spans="1:15" x14ac:dyDescent="0.3">
      <c r="A341" s="31"/>
      <c r="B341" s="25" t="s">
        <v>781</v>
      </c>
      <c r="C341" s="25" t="s">
        <v>86</v>
      </c>
      <c r="D341" s="30">
        <v>312</v>
      </c>
      <c r="E341" s="30">
        <v>161</v>
      </c>
      <c r="F341" s="30">
        <v>211</v>
      </c>
      <c r="G341" s="30">
        <v>144</v>
      </c>
      <c r="H341" s="30">
        <v>241</v>
      </c>
      <c r="I341" s="30">
        <v>270</v>
      </c>
      <c r="J341" s="30">
        <v>114</v>
      </c>
      <c r="K341" s="30">
        <v>139</v>
      </c>
      <c r="L341" s="30">
        <v>54</v>
      </c>
      <c r="M341" s="30">
        <v>109</v>
      </c>
      <c r="N341" s="30">
        <v>106</v>
      </c>
      <c r="O341" s="30">
        <v>193</v>
      </c>
    </row>
    <row r="342" spans="1:15" x14ac:dyDescent="0.3">
      <c r="A342" s="31"/>
      <c r="B342" s="25" t="s">
        <v>782</v>
      </c>
      <c r="C342" s="25" t="s">
        <v>88</v>
      </c>
      <c r="D342" s="30">
        <v>149</v>
      </c>
      <c r="E342" s="30">
        <v>127</v>
      </c>
      <c r="F342" s="30">
        <v>239</v>
      </c>
      <c r="G342" s="30">
        <v>195</v>
      </c>
      <c r="H342" s="30">
        <v>165</v>
      </c>
      <c r="I342" s="30">
        <v>105</v>
      </c>
      <c r="J342" s="30">
        <v>17</v>
      </c>
      <c r="K342" s="30">
        <v>72</v>
      </c>
      <c r="L342" s="30">
        <v>42</v>
      </c>
      <c r="M342" s="30">
        <v>174</v>
      </c>
      <c r="N342" s="30">
        <v>265</v>
      </c>
      <c r="O342" s="30">
        <v>19</v>
      </c>
    </row>
    <row r="343" spans="1:15" x14ac:dyDescent="0.3">
      <c r="A343" s="31"/>
      <c r="B343" s="25" t="s">
        <v>783</v>
      </c>
      <c r="C343" s="25" t="s">
        <v>279</v>
      </c>
      <c r="D343" s="30">
        <v>130</v>
      </c>
      <c r="E343" s="30">
        <v>162</v>
      </c>
      <c r="F343" s="30">
        <v>92</v>
      </c>
      <c r="G343" s="30">
        <v>93</v>
      </c>
      <c r="H343" s="30">
        <v>104</v>
      </c>
      <c r="I343" s="30">
        <v>183</v>
      </c>
      <c r="J343" s="30">
        <v>61</v>
      </c>
      <c r="K343" s="30">
        <v>86</v>
      </c>
      <c r="L343" s="30">
        <v>110</v>
      </c>
      <c r="M343" s="30">
        <v>76</v>
      </c>
      <c r="N343" s="30">
        <v>105</v>
      </c>
      <c r="O343" s="30">
        <v>103</v>
      </c>
    </row>
    <row r="344" spans="1:15" x14ac:dyDescent="0.3">
      <c r="A344" s="31"/>
      <c r="B344" s="25" t="s">
        <v>784</v>
      </c>
      <c r="C344" s="25" t="s">
        <v>785</v>
      </c>
      <c r="D344" s="30" t="s">
        <v>426</v>
      </c>
      <c r="E344" s="30" t="s">
        <v>426</v>
      </c>
      <c r="F344" s="30" t="s">
        <v>426</v>
      </c>
      <c r="G344" s="30" t="s">
        <v>426</v>
      </c>
      <c r="H344" s="30" t="s">
        <v>426</v>
      </c>
      <c r="I344" s="30" t="s">
        <v>426</v>
      </c>
      <c r="J344" s="30" t="s">
        <v>426</v>
      </c>
      <c r="K344" s="30" t="s">
        <v>426</v>
      </c>
      <c r="L344" s="30" t="s">
        <v>426</v>
      </c>
      <c r="M344" s="30" t="s">
        <v>426</v>
      </c>
      <c r="N344" s="30" t="s">
        <v>426</v>
      </c>
      <c r="O344" s="30" t="s">
        <v>426</v>
      </c>
    </row>
    <row r="345" spans="1:15" x14ac:dyDescent="0.3">
      <c r="A345" s="31"/>
      <c r="B345" s="25" t="s">
        <v>786</v>
      </c>
      <c r="C345" s="25" t="s">
        <v>50</v>
      </c>
      <c r="D345" s="30">
        <v>35</v>
      </c>
      <c r="E345" s="30">
        <v>61</v>
      </c>
      <c r="F345" s="30">
        <v>71</v>
      </c>
      <c r="G345" s="30">
        <v>15</v>
      </c>
      <c r="H345" s="30">
        <v>80</v>
      </c>
      <c r="I345" s="30">
        <v>123</v>
      </c>
      <c r="J345" s="30">
        <v>103</v>
      </c>
      <c r="K345" s="30">
        <v>20</v>
      </c>
      <c r="L345" s="30">
        <v>56</v>
      </c>
      <c r="M345" s="30">
        <v>60</v>
      </c>
      <c r="N345" s="30">
        <v>130</v>
      </c>
      <c r="O345" s="30">
        <v>40</v>
      </c>
    </row>
    <row r="346" spans="1:15" x14ac:dyDescent="0.3">
      <c r="A346" s="31"/>
      <c r="B346" s="25" t="s">
        <v>787</v>
      </c>
      <c r="C346" s="25" t="s">
        <v>282</v>
      </c>
      <c r="D346" s="30">
        <v>138</v>
      </c>
      <c r="E346" s="30">
        <v>86</v>
      </c>
      <c r="F346" s="30">
        <v>50</v>
      </c>
      <c r="G346" s="30">
        <v>82</v>
      </c>
      <c r="H346" s="30">
        <v>41</v>
      </c>
      <c r="I346" s="30">
        <v>263</v>
      </c>
      <c r="J346" s="30">
        <v>17</v>
      </c>
      <c r="K346" s="30">
        <v>15</v>
      </c>
      <c r="L346" s="30">
        <v>138</v>
      </c>
      <c r="M346" s="30">
        <v>119</v>
      </c>
      <c r="N346" s="30">
        <v>11</v>
      </c>
      <c r="O346" s="30">
        <v>26</v>
      </c>
    </row>
    <row r="347" spans="1:15" x14ac:dyDescent="0.3">
      <c r="A347" s="31"/>
      <c r="B347" s="25" t="s">
        <v>788</v>
      </c>
      <c r="C347" s="25" t="s">
        <v>274</v>
      </c>
      <c r="D347" s="30">
        <v>340</v>
      </c>
      <c r="E347" s="30">
        <v>75</v>
      </c>
      <c r="F347" s="30">
        <v>85</v>
      </c>
      <c r="G347" s="30">
        <v>149</v>
      </c>
      <c r="H347" s="30">
        <v>36</v>
      </c>
      <c r="I347" s="30">
        <v>150</v>
      </c>
      <c r="J347" s="30">
        <v>54</v>
      </c>
      <c r="K347" s="30">
        <v>26</v>
      </c>
      <c r="L347" s="30">
        <v>125</v>
      </c>
      <c r="M347" s="30">
        <v>251</v>
      </c>
      <c r="N347" s="30">
        <v>58</v>
      </c>
      <c r="O347" s="30">
        <v>19</v>
      </c>
    </row>
    <row r="348" spans="1:15" x14ac:dyDescent="0.3">
      <c r="A348" s="31"/>
      <c r="B348" s="25" t="s">
        <v>789</v>
      </c>
      <c r="C348" s="25" t="s">
        <v>352</v>
      </c>
      <c r="D348" s="30">
        <v>67</v>
      </c>
      <c r="E348" s="30">
        <v>55</v>
      </c>
      <c r="F348" s="30">
        <v>19</v>
      </c>
      <c r="G348" s="30">
        <v>31</v>
      </c>
      <c r="H348" s="30">
        <v>70</v>
      </c>
      <c r="I348" s="30">
        <v>11</v>
      </c>
      <c r="J348" s="30">
        <v>108</v>
      </c>
      <c r="K348" s="30">
        <v>82</v>
      </c>
      <c r="L348" s="30">
        <v>0</v>
      </c>
      <c r="M348" s="30">
        <v>122</v>
      </c>
      <c r="N348" s="30">
        <v>225</v>
      </c>
      <c r="O348" s="30">
        <v>59</v>
      </c>
    </row>
    <row r="349" spans="1:15" x14ac:dyDescent="0.3">
      <c r="A349" s="31"/>
      <c r="B349" s="25" t="s">
        <v>790</v>
      </c>
      <c r="C349" s="25" t="s">
        <v>355</v>
      </c>
      <c r="D349" s="30">
        <v>187</v>
      </c>
      <c r="E349" s="30">
        <v>19</v>
      </c>
      <c r="F349" s="30">
        <v>41</v>
      </c>
      <c r="G349" s="30">
        <v>54</v>
      </c>
      <c r="H349" s="30">
        <v>45</v>
      </c>
      <c r="I349" s="30">
        <v>120</v>
      </c>
      <c r="J349" s="30">
        <v>99</v>
      </c>
      <c r="K349" s="30">
        <v>50</v>
      </c>
      <c r="L349" s="30">
        <v>60</v>
      </c>
      <c r="M349" s="30">
        <v>53</v>
      </c>
      <c r="N349" s="30">
        <v>21</v>
      </c>
      <c r="O349" s="30">
        <v>32</v>
      </c>
    </row>
    <row r="350" spans="1:15" x14ac:dyDescent="0.3">
      <c r="A350" s="31"/>
      <c r="B350" s="25" t="s">
        <v>791</v>
      </c>
      <c r="C350" s="25" t="s">
        <v>97</v>
      </c>
      <c r="D350" s="30">
        <v>240</v>
      </c>
      <c r="E350" s="30">
        <v>160</v>
      </c>
      <c r="F350" s="30">
        <v>47</v>
      </c>
      <c r="G350" s="30">
        <v>90</v>
      </c>
      <c r="H350" s="30">
        <v>81</v>
      </c>
      <c r="I350" s="30">
        <v>113</v>
      </c>
      <c r="J350" s="30">
        <v>88</v>
      </c>
      <c r="K350" s="30">
        <v>45</v>
      </c>
      <c r="L350" s="30">
        <v>124</v>
      </c>
      <c r="M350" s="30">
        <v>46</v>
      </c>
      <c r="N350" s="30">
        <v>45</v>
      </c>
      <c r="O350" s="30">
        <v>38</v>
      </c>
    </row>
    <row r="351" spans="1:15" x14ac:dyDescent="0.3">
      <c r="A351" s="31"/>
      <c r="B351" s="25" t="s">
        <v>792</v>
      </c>
      <c r="C351" s="25" t="s">
        <v>98</v>
      </c>
      <c r="D351" s="30">
        <v>51</v>
      </c>
      <c r="E351" s="30">
        <v>11</v>
      </c>
      <c r="F351" s="30">
        <v>56</v>
      </c>
      <c r="G351" s="30">
        <v>39</v>
      </c>
      <c r="H351" s="30">
        <v>13</v>
      </c>
      <c r="I351" s="30">
        <v>6</v>
      </c>
      <c r="J351" s="30">
        <v>0</v>
      </c>
      <c r="K351" s="30">
        <v>1</v>
      </c>
      <c r="L351" s="30">
        <v>6</v>
      </c>
      <c r="M351" s="30">
        <v>36</v>
      </c>
      <c r="N351" s="30">
        <v>123</v>
      </c>
      <c r="O351" s="30" t="s">
        <v>426</v>
      </c>
    </row>
    <row r="352" spans="1:15" x14ac:dyDescent="0.3">
      <c r="A352" s="31"/>
      <c r="B352" s="25" t="s">
        <v>793</v>
      </c>
      <c r="C352" s="25" t="s">
        <v>58</v>
      </c>
      <c r="D352" s="30">
        <v>132</v>
      </c>
      <c r="E352" s="30">
        <v>51</v>
      </c>
      <c r="F352" s="30">
        <v>210</v>
      </c>
      <c r="G352" s="30">
        <v>205</v>
      </c>
      <c r="H352" s="30">
        <v>204</v>
      </c>
      <c r="I352" s="30">
        <v>167</v>
      </c>
      <c r="J352" s="30">
        <v>151</v>
      </c>
      <c r="K352" s="30">
        <v>196</v>
      </c>
      <c r="L352" s="30">
        <v>179</v>
      </c>
      <c r="M352" s="30">
        <v>319</v>
      </c>
      <c r="N352" s="30">
        <v>463</v>
      </c>
      <c r="O352" s="30">
        <v>210</v>
      </c>
    </row>
    <row r="353" spans="1:15" x14ac:dyDescent="0.3">
      <c r="A353" s="31"/>
      <c r="B353" s="25" t="s">
        <v>794</v>
      </c>
      <c r="C353" s="25" t="s">
        <v>795</v>
      </c>
      <c r="D353" s="30" t="s">
        <v>426</v>
      </c>
      <c r="E353" s="30" t="s">
        <v>426</v>
      </c>
      <c r="F353" s="30" t="s">
        <v>426</v>
      </c>
      <c r="G353" s="30" t="s">
        <v>426</v>
      </c>
      <c r="H353" s="30" t="s">
        <v>426</v>
      </c>
      <c r="I353" s="30" t="s">
        <v>426</v>
      </c>
      <c r="J353" s="30" t="s">
        <v>426</v>
      </c>
      <c r="K353" s="30" t="s">
        <v>426</v>
      </c>
      <c r="L353" s="30" t="s">
        <v>426</v>
      </c>
      <c r="M353" s="30" t="s">
        <v>426</v>
      </c>
      <c r="N353" s="30" t="s">
        <v>426</v>
      </c>
      <c r="O353" s="30" t="s">
        <v>426</v>
      </c>
    </row>
    <row r="354" spans="1:15" x14ac:dyDescent="0.3">
      <c r="A354" s="31"/>
      <c r="B354" s="25" t="s">
        <v>796</v>
      </c>
      <c r="C354" s="25" t="s">
        <v>101</v>
      </c>
      <c r="D354" s="30">
        <v>309</v>
      </c>
      <c r="E354" s="30">
        <v>507</v>
      </c>
      <c r="F354" s="30">
        <v>312</v>
      </c>
      <c r="G354" s="30">
        <v>269</v>
      </c>
      <c r="H354" s="30">
        <v>298</v>
      </c>
      <c r="I354" s="30">
        <v>428</v>
      </c>
      <c r="J354" s="30">
        <v>102</v>
      </c>
      <c r="K354" s="30">
        <v>195</v>
      </c>
      <c r="L354" s="30">
        <v>53</v>
      </c>
      <c r="M354" s="30">
        <v>109</v>
      </c>
      <c r="N354" s="30">
        <v>125</v>
      </c>
      <c r="O354" s="30">
        <v>116</v>
      </c>
    </row>
    <row r="355" spans="1:15" x14ac:dyDescent="0.3">
      <c r="A355" s="31"/>
      <c r="B355" s="25" t="s">
        <v>797</v>
      </c>
      <c r="C355" s="25" t="s">
        <v>286</v>
      </c>
      <c r="D355" s="30">
        <v>52</v>
      </c>
      <c r="E355" s="30">
        <v>203</v>
      </c>
      <c r="F355" s="30">
        <v>113</v>
      </c>
      <c r="G355" s="30">
        <v>120</v>
      </c>
      <c r="H355" s="30">
        <v>1</v>
      </c>
      <c r="I355" s="30">
        <v>38</v>
      </c>
      <c r="J355" s="30">
        <v>118</v>
      </c>
      <c r="K355" s="30">
        <v>8</v>
      </c>
      <c r="L355" s="30">
        <v>69</v>
      </c>
      <c r="M355" s="30">
        <v>6</v>
      </c>
      <c r="N355" s="30">
        <v>0</v>
      </c>
      <c r="O355" s="30">
        <v>22</v>
      </c>
    </row>
    <row r="356" spans="1:15" x14ac:dyDescent="0.3">
      <c r="A356" s="31"/>
      <c r="B356" s="25" t="s">
        <v>798</v>
      </c>
      <c r="C356" s="25" t="s">
        <v>293</v>
      </c>
      <c r="D356" s="30">
        <v>73</v>
      </c>
      <c r="E356" s="30">
        <v>9</v>
      </c>
      <c r="F356" s="30">
        <v>92</v>
      </c>
      <c r="G356" s="30">
        <v>35</v>
      </c>
      <c r="H356" s="30">
        <v>3</v>
      </c>
      <c r="I356" s="30">
        <v>0</v>
      </c>
      <c r="J356" s="30">
        <v>0</v>
      </c>
      <c r="K356" s="30">
        <v>13</v>
      </c>
      <c r="L356" s="30">
        <v>37</v>
      </c>
      <c r="M356" s="30">
        <v>49</v>
      </c>
      <c r="N356" s="30">
        <v>168</v>
      </c>
      <c r="O356" s="30">
        <v>42</v>
      </c>
    </row>
    <row r="357" spans="1:15" x14ac:dyDescent="0.3">
      <c r="A357" s="31"/>
      <c r="B357" s="25" t="s">
        <v>799</v>
      </c>
      <c r="C357" s="25" t="s">
        <v>361</v>
      </c>
      <c r="D357" s="30">
        <v>250</v>
      </c>
      <c r="E357" s="30">
        <v>160</v>
      </c>
      <c r="F357" s="30">
        <v>97</v>
      </c>
      <c r="G357" s="30">
        <v>113</v>
      </c>
      <c r="H357" s="30">
        <v>88</v>
      </c>
      <c r="I357" s="30">
        <v>184</v>
      </c>
      <c r="J357" s="30">
        <v>36</v>
      </c>
      <c r="K357" s="30">
        <v>132</v>
      </c>
      <c r="L357" s="30">
        <v>70</v>
      </c>
      <c r="M357" s="30">
        <v>70</v>
      </c>
      <c r="N357" s="30">
        <v>96</v>
      </c>
      <c r="O357" s="30">
        <v>207</v>
      </c>
    </row>
    <row r="358" spans="1:15" x14ac:dyDescent="0.3">
      <c r="A358" s="31"/>
      <c r="B358" s="25" t="s">
        <v>800</v>
      </c>
      <c r="C358" s="25" t="s">
        <v>297</v>
      </c>
      <c r="D358" s="30">
        <v>27</v>
      </c>
      <c r="E358" s="30">
        <v>54</v>
      </c>
      <c r="F358" s="30">
        <v>60</v>
      </c>
      <c r="G358" s="30">
        <v>43</v>
      </c>
      <c r="H358" s="30">
        <v>57</v>
      </c>
      <c r="I358" s="30">
        <v>60</v>
      </c>
      <c r="J358" s="30">
        <v>12</v>
      </c>
      <c r="K358" s="30">
        <v>56</v>
      </c>
      <c r="L358" s="30">
        <v>150</v>
      </c>
      <c r="M358" s="30">
        <v>76</v>
      </c>
      <c r="N358" s="30">
        <v>122</v>
      </c>
      <c r="O358" s="30">
        <v>44</v>
      </c>
    </row>
    <row r="359" spans="1:15" x14ac:dyDescent="0.3">
      <c r="A359" s="31"/>
      <c r="B359" s="25" t="s">
        <v>801</v>
      </c>
      <c r="C359" s="25" t="s">
        <v>278</v>
      </c>
      <c r="D359" s="30">
        <v>129</v>
      </c>
      <c r="E359" s="30">
        <v>236</v>
      </c>
      <c r="F359" s="30">
        <v>219</v>
      </c>
      <c r="G359" s="30">
        <v>563</v>
      </c>
      <c r="H359" s="30">
        <v>149</v>
      </c>
      <c r="I359" s="30">
        <v>322</v>
      </c>
      <c r="J359" s="30">
        <v>165</v>
      </c>
      <c r="K359" s="30">
        <v>118</v>
      </c>
      <c r="L359" s="30">
        <v>211</v>
      </c>
      <c r="M359" s="30">
        <v>192</v>
      </c>
      <c r="N359" s="30">
        <v>305</v>
      </c>
      <c r="O359" s="30">
        <v>195</v>
      </c>
    </row>
    <row r="360" spans="1:15" x14ac:dyDescent="0.3">
      <c r="A360" s="31"/>
      <c r="B360" s="25" t="s">
        <v>802</v>
      </c>
      <c r="C360" s="25" t="s">
        <v>364</v>
      </c>
      <c r="D360" s="30">
        <v>186</v>
      </c>
      <c r="E360" s="30">
        <v>143</v>
      </c>
      <c r="F360" s="30">
        <v>39</v>
      </c>
      <c r="G360" s="30">
        <v>110</v>
      </c>
      <c r="H360" s="30">
        <v>81</v>
      </c>
      <c r="I360" s="30">
        <v>132</v>
      </c>
      <c r="J360" s="30">
        <v>19</v>
      </c>
      <c r="K360" s="30">
        <v>0</v>
      </c>
      <c r="L360" s="30">
        <v>47</v>
      </c>
      <c r="M360" s="30">
        <v>11</v>
      </c>
      <c r="N360" s="30">
        <v>56</v>
      </c>
      <c r="O360" s="30">
        <v>64</v>
      </c>
    </row>
    <row r="361" spans="1:15" x14ac:dyDescent="0.3">
      <c r="A361" s="31"/>
      <c r="B361" s="25" t="s">
        <v>803</v>
      </c>
      <c r="C361" s="25" t="s">
        <v>367</v>
      </c>
      <c r="D361" s="30">
        <v>289</v>
      </c>
      <c r="E361" s="30">
        <v>188</v>
      </c>
      <c r="F361" s="30">
        <v>47</v>
      </c>
      <c r="G361" s="30">
        <v>164</v>
      </c>
      <c r="H361" s="30">
        <v>249</v>
      </c>
      <c r="I361" s="30">
        <v>106</v>
      </c>
      <c r="J361" s="30">
        <v>104</v>
      </c>
      <c r="K361" s="30">
        <v>55</v>
      </c>
      <c r="L361" s="30">
        <v>116</v>
      </c>
      <c r="M361" s="30">
        <v>256</v>
      </c>
      <c r="N361" s="30">
        <v>75</v>
      </c>
      <c r="O361" s="30">
        <v>32</v>
      </c>
    </row>
    <row r="362" spans="1:15" x14ac:dyDescent="0.3">
      <c r="A362" s="31"/>
      <c r="B362" s="25" t="s">
        <v>804</v>
      </c>
      <c r="C362" s="25" t="s">
        <v>368</v>
      </c>
      <c r="D362" s="30">
        <v>30</v>
      </c>
      <c r="E362" s="30">
        <v>96</v>
      </c>
      <c r="F362" s="30">
        <v>157</v>
      </c>
      <c r="G362" s="30">
        <v>53</v>
      </c>
      <c r="H362" s="30">
        <v>36</v>
      </c>
      <c r="I362" s="30">
        <v>296</v>
      </c>
      <c r="J362" s="30">
        <v>56</v>
      </c>
      <c r="K362" s="30">
        <v>144</v>
      </c>
      <c r="L362" s="30">
        <v>53</v>
      </c>
      <c r="M362" s="30">
        <v>69</v>
      </c>
      <c r="N362" s="30">
        <v>96</v>
      </c>
      <c r="O362" s="30">
        <v>272</v>
      </c>
    </row>
    <row r="363" spans="1:15" x14ac:dyDescent="0.3">
      <c r="A363" s="31"/>
      <c r="B363" s="25" t="s">
        <v>805</v>
      </c>
      <c r="C363" s="25" t="s">
        <v>72</v>
      </c>
      <c r="D363" s="30">
        <v>182</v>
      </c>
      <c r="E363" s="30">
        <v>244</v>
      </c>
      <c r="F363" s="30">
        <v>69</v>
      </c>
      <c r="G363" s="30">
        <v>161</v>
      </c>
      <c r="H363" s="30">
        <v>87</v>
      </c>
      <c r="I363" s="30">
        <v>255</v>
      </c>
      <c r="J363" s="30">
        <v>196</v>
      </c>
      <c r="K363" s="30">
        <v>280</v>
      </c>
      <c r="L363" s="30">
        <v>295</v>
      </c>
      <c r="M363" s="30">
        <v>433</v>
      </c>
      <c r="N363" s="30">
        <v>442</v>
      </c>
      <c r="O363" s="30">
        <v>434</v>
      </c>
    </row>
    <row r="364" spans="1:15" x14ac:dyDescent="0.3">
      <c r="A364" s="31"/>
      <c r="B364" s="25" t="s">
        <v>806</v>
      </c>
      <c r="C364" s="25" t="s">
        <v>302</v>
      </c>
      <c r="D364" s="30">
        <v>57</v>
      </c>
      <c r="E364" s="30">
        <v>1</v>
      </c>
      <c r="F364" s="30">
        <v>32</v>
      </c>
      <c r="G364" s="30">
        <v>115</v>
      </c>
      <c r="H364" s="30">
        <v>18</v>
      </c>
      <c r="I364" s="30">
        <v>105</v>
      </c>
      <c r="J364" s="30">
        <v>62</v>
      </c>
      <c r="K364" s="30">
        <v>66</v>
      </c>
      <c r="L364" s="30">
        <v>60</v>
      </c>
      <c r="M364" s="30">
        <v>75</v>
      </c>
      <c r="N364" s="30">
        <v>186</v>
      </c>
      <c r="O364" s="30">
        <v>184</v>
      </c>
    </row>
    <row r="365" spans="1:15" x14ac:dyDescent="0.3">
      <c r="A365" s="31"/>
      <c r="B365" s="25" t="s">
        <v>807</v>
      </c>
      <c r="C365" s="25" t="s">
        <v>54</v>
      </c>
      <c r="D365" s="30">
        <v>86</v>
      </c>
      <c r="E365" s="30">
        <v>286</v>
      </c>
      <c r="F365" s="30">
        <v>248</v>
      </c>
      <c r="G365" s="30">
        <v>187</v>
      </c>
      <c r="H365" s="30">
        <v>215</v>
      </c>
      <c r="I365" s="30">
        <v>217</v>
      </c>
      <c r="J365" s="30">
        <v>95</v>
      </c>
      <c r="K365" s="30">
        <v>118</v>
      </c>
      <c r="L365" s="30">
        <v>143</v>
      </c>
      <c r="M365" s="30">
        <v>126</v>
      </c>
      <c r="N365" s="30">
        <v>179</v>
      </c>
      <c r="O365" s="30">
        <v>318</v>
      </c>
    </row>
    <row r="366" spans="1:15" x14ac:dyDescent="0.3">
      <c r="A366" s="31"/>
      <c r="B366" s="25" t="s">
        <v>808</v>
      </c>
      <c r="C366" s="25" t="s">
        <v>120</v>
      </c>
      <c r="D366" s="30">
        <v>93</v>
      </c>
      <c r="E366" s="30">
        <v>77</v>
      </c>
      <c r="F366" s="30">
        <v>45</v>
      </c>
      <c r="G366" s="30">
        <v>91</v>
      </c>
      <c r="H366" s="30">
        <v>142</v>
      </c>
      <c r="I366" s="30">
        <v>76</v>
      </c>
      <c r="J366" s="30">
        <v>162</v>
      </c>
      <c r="K366" s="30">
        <v>19</v>
      </c>
      <c r="L366" s="30">
        <v>129</v>
      </c>
      <c r="M366" s="30">
        <v>84</v>
      </c>
      <c r="N366" s="30">
        <v>116</v>
      </c>
      <c r="O366" s="30">
        <v>97</v>
      </c>
    </row>
    <row r="367" spans="1:15" x14ac:dyDescent="0.3">
      <c r="A367" s="31"/>
      <c r="B367" s="25" t="s">
        <v>809</v>
      </c>
      <c r="C367" s="25" t="s">
        <v>85</v>
      </c>
      <c r="D367" s="30">
        <v>85</v>
      </c>
      <c r="E367" s="30">
        <v>165</v>
      </c>
      <c r="F367" s="30">
        <v>176</v>
      </c>
      <c r="G367" s="30">
        <v>21</v>
      </c>
      <c r="H367" s="30">
        <v>54</v>
      </c>
      <c r="I367" s="30">
        <v>75</v>
      </c>
      <c r="J367" s="30">
        <v>96</v>
      </c>
      <c r="K367" s="30">
        <v>55</v>
      </c>
      <c r="L367" s="30">
        <v>191</v>
      </c>
      <c r="M367" s="30">
        <v>115</v>
      </c>
      <c r="N367" s="30">
        <v>372</v>
      </c>
      <c r="O367" s="30">
        <v>548</v>
      </c>
    </row>
    <row r="368" spans="1:15" x14ac:dyDescent="0.3">
      <c r="A368" s="31"/>
      <c r="B368" s="25" t="s">
        <v>810</v>
      </c>
      <c r="C368" s="25" t="s">
        <v>283</v>
      </c>
      <c r="D368" s="30">
        <v>147</v>
      </c>
      <c r="E368" s="30">
        <v>126</v>
      </c>
      <c r="F368" s="30">
        <v>142</v>
      </c>
      <c r="G368" s="30">
        <v>62</v>
      </c>
      <c r="H368" s="30">
        <v>115</v>
      </c>
      <c r="I368" s="30">
        <v>134</v>
      </c>
      <c r="J368" s="30">
        <v>63</v>
      </c>
      <c r="K368" s="30">
        <v>86</v>
      </c>
      <c r="L368" s="30">
        <v>163</v>
      </c>
      <c r="M368" s="30">
        <v>278</v>
      </c>
      <c r="N368" s="30">
        <v>206</v>
      </c>
      <c r="O368" s="30">
        <v>118</v>
      </c>
    </row>
    <row r="369" spans="1:15" x14ac:dyDescent="0.3">
      <c r="A369" s="31"/>
      <c r="B369" s="25" t="s">
        <v>811</v>
      </c>
      <c r="C369" s="25" t="s">
        <v>124</v>
      </c>
      <c r="D369" s="30">
        <v>179</v>
      </c>
      <c r="E369" s="30">
        <v>27</v>
      </c>
      <c r="F369" s="30">
        <v>25</v>
      </c>
      <c r="G369" s="30">
        <v>70</v>
      </c>
      <c r="H369" s="30">
        <v>65</v>
      </c>
      <c r="I369" s="30">
        <v>96</v>
      </c>
      <c r="J369" s="30">
        <v>83</v>
      </c>
      <c r="K369" s="30">
        <v>2</v>
      </c>
      <c r="L369" s="30">
        <v>2</v>
      </c>
      <c r="M369" s="30">
        <v>73</v>
      </c>
      <c r="N369" s="30">
        <v>70</v>
      </c>
      <c r="O369" s="30">
        <v>66</v>
      </c>
    </row>
    <row r="370" spans="1:15" x14ac:dyDescent="0.3">
      <c r="A370" s="31"/>
      <c r="B370" s="25" t="s">
        <v>812</v>
      </c>
      <c r="C370" s="25" t="s">
        <v>304</v>
      </c>
      <c r="D370" s="30">
        <v>49</v>
      </c>
      <c r="E370" s="30">
        <v>34</v>
      </c>
      <c r="F370" s="30">
        <v>31</v>
      </c>
      <c r="G370" s="30">
        <v>10</v>
      </c>
      <c r="H370" s="30">
        <v>17</v>
      </c>
      <c r="I370" s="30">
        <v>31</v>
      </c>
      <c r="J370" s="30">
        <v>131</v>
      </c>
      <c r="K370" s="30">
        <v>175</v>
      </c>
      <c r="L370" s="30">
        <v>49</v>
      </c>
      <c r="M370" s="30">
        <v>36</v>
      </c>
      <c r="N370" s="30">
        <v>28</v>
      </c>
      <c r="O370" s="30">
        <v>36</v>
      </c>
    </row>
    <row r="371" spans="1:15" x14ac:dyDescent="0.3">
      <c r="A371" s="31"/>
      <c r="B371" s="25" t="s">
        <v>813</v>
      </c>
      <c r="C371" s="25" t="s">
        <v>126</v>
      </c>
      <c r="D371" s="30">
        <v>94</v>
      </c>
      <c r="E371" s="30">
        <v>78</v>
      </c>
      <c r="F371" s="30">
        <v>148</v>
      </c>
      <c r="G371" s="30">
        <v>92</v>
      </c>
      <c r="H371" s="30">
        <v>108</v>
      </c>
      <c r="I371" s="30">
        <v>157</v>
      </c>
      <c r="J371" s="30">
        <v>123</v>
      </c>
      <c r="K371" s="30">
        <v>220</v>
      </c>
      <c r="L371" s="30">
        <v>488</v>
      </c>
      <c r="M371" s="30">
        <v>490</v>
      </c>
      <c r="N371" s="30">
        <v>535</v>
      </c>
      <c r="O371" s="30">
        <v>302</v>
      </c>
    </row>
    <row r="372" spans="1:15" x14ac:dyDescent="0.3">
      <c r="A372" s="31"/>
      <c r="B372" s="25" t="s">
        <v>814</v>
      </c>
      <c r="C372" s="25" t="s">
        <v>353</v>
      </c>
      <c r="D372" s="30">
        <v>100</v>
      </c>
      <c r="E372" s="30">
        <v>96</v>
      </c>
      <c r="F372" s="30">
        <v>13</v>
      </c>
      <c r="G372" s="30">
        <v>54</v>
      </c>
      <c r="H372" s="30">
        <v>11</v>
      </c>
      <c r="I372" s="30">
        <v>72</v>
      </c>
      <c r="J372" s="30">
        <v>12</v>
      </c>
      <c r="K372" s="30">
        <v>56</v>
      </c>
      <c r="L372" s="30">
        <v>27</v>
      </c>
      <c r="M372" s="30">
        <v>105</v>
      </c>
      <c r="N372" s="30">
        <v>141</v>
      </c>
      <c r="O372" s="30">
        <v>25</v>
      </c>
    </row>
    <row r="373" spans="1:15" x14ac:dyDescent="0.3">
      <c r="A373" s="31"/>
      <c r="B373" s="31" t="s">
        <v>815</v>
      </c>
      <c r="C373" s="25" t="s">
        <v>112</v>
      </c>
      <c r="D373" s="30">
        <v>164</v>
      </c>
      <c r="E373" s="30">
        <v>251</v>
      </c>
      <c r="F373" s="30">
        <v>143</v>
      </c>
      <c r="G373" s="30">
        <v>60</v>
      </c>
      <c r="H373" s="30">
        <v>93</v>
      </c>
      <c r="I373" s="30">
        <v>84</v>
      </c>
      <c r="J373" s="30">
        <v>19</v>
      </c>
      <c r="K373" s="30">
        <v>99</v>
      </c>
      <c r="L373" s="30">
        <v>142</v>
      </c>
      <c r="M373" s="30">
        <v>145</v>
      </c>
      <c r="N373" s="30">
        <v>212</v>
      </c>
      <c r="O373" s="30" t="s">
        <v>426</v>
      </c>
    </row>
    <row r="374" spans="1:15" x14ac:dyDescent="0.3">
      <c r="A374" s="31"/>
      <c r="B374" s="25"/>
      <c r="C374" s="25" t="s">
        <v>462</v>
      </c>
      <c r="D374" s="30">
        <v>0</v>
      </c>
      <c r="E374" s="30">
        <v>0</v>
      </c>
      <c r="F374" s="30">
        <v>0</v>
      </c>
      <c r="G374" s="30">
        <v>0</v>
      </c>
      <c r="H374" s="30">
        <v>0</v>
      </c>
      <c r="I374" s="30">
        <v>0</v>
      </c>
      <c r="J374" s="30">
        <v>22</v>
      </c>
      <c r="K374" s="30">
        <v>220</v>
      </c>
      <c r="L374" s="30">
        <v>0</v>
      </c>
      <c r="M374" s="30">
        <v>0</v>
      </c>
      <c r="N374" s="30">
        <v>0</v>
      </c>
      <c r="O374" s="30">
        <v>0</v>
      </c>
    </row>
    <row r="375" spans="1:15" x14ac:dyDescent="0.3">
      <c r="A375" s="26"/>
      <c r="B375" s="26"/>
      <c r="C375" s="26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</row>
    <row r="376" spans="1:15" x14ac:dyDescent="0.3">
      <c r="A376" s="31" t="s">
        <v>816</v>
      </c>
      <c r="B376" s="25" t="s">
        <v>817</v>
      </c>
      <c r="C376" s="25"/>
      <c r="D376" s="30">
        <v>6608</v>
      </c>
      <c r="E376" s="30">
        <v>7097</v>
      </c>
      <c r="F376" s="30">
        <v>6273</v>
      </c>
      <c r="G376" s="30">
        <v>5430</v>
      </c>
      <c r="H376" s="30">
        <v>5260</v>
      </c>
      <c r="I376" s="30">
        <v>6780</v>
      </c>
      <c r="J376" s="30">
        <v>4023</v>
      </c>
      <c r="K376" s="30">
        <v>4666</v>
      </c>
      <c r="L376" s="30">
        <v>5162</v>
      </c>
      <c r="M376" s="30">
        <v>7012</v>
      </c>
      <c r="N376" s="30">
        <v>6684</v>
      </c>
      <c r="O376" s="30">
        <v>5185</v>
      </c>
    </row>
    <row r="377" spans="1:15" x14ac:dyDescent="0.3">
      <c r="A377" s="31"/>
      <c r="B377" s="25"/>
      <c r="C377" s="25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</row>
    <row r="378" spans="1:15" x14ac:dyDescent="0.3">
      <c r="A378" s="31"/>
      <c r="B378" s="25" t="s">
        <v>818</v>
      </c>
      <c r="C378" s="25" t="s">
        <v>819</v>
      </c>
      <c r="D378" s="30" t="s">
        <v>426</v>
      </c>
      <c r="E378" s="30" t="s">
        <v>426</v>
      </c>
      <c r="F378" s="30" t="s">
        <v>426</v>
      </c>
      <c r="G378" s="30" t="s">
        <v>426</v>
      </c>
      <c r="H378" s="30" t="s">
        <v>426</v>
      </c>
      <c r="I378" s="30" t="s">
        <v>426</v>
      </c>
      <c r="J378" s="30" t="s">
        <v>426</v>
      </c>
      <c r="K378" s="30" t="s">
        <v>426</v>
      </c>
      <c r="L378" s="30" t="s">
        <v>426</v>
      </c>
      <c r="M378" s="30" t="s">
        <v>426</v>
      </c>
      <c r="N378" s="30" t="s">
        <v>426</v>
      </c>
      <c r="O378" s="30" t="s">
        <v>426</v>
      </c>
    </row>
    <row r="379" spans="1:15" x14ac:dyDescent="0.3">
      <c r="A379" s="31"/>
      <c r="B379" s="25" t="s">
        <v>820</v>
      </c>
      <c r="C379" s="25" t="s">
        <v>0</v>
      </c>
      <c r="D379" s="30">
        <v>182</v>
      </c>
      <c r="E379" s="30">
        <v>130</v>
      </c>
      <c r="F379" s="30">
        <v>273</v>
      </c>
      <c r="G379" s="30">
        <v>200</v>
      </c>
      <c r="H379" s="30">
        <v>115</v>
      </c>
      <c r="I379" s="30">
        <v>270</v>
      </c>
      <c r="J379" s="30">
        <v>143</v>
      </c>
      <c r="K379" s="30">
        <v>181</v>
      </c>
      <c r="L379" s="30">
        <v>202</v>
      </c>
      <c r="M379" s="30">
        <v>316</v>
      </c>
      <c r="N379" s="30">
        <v>521</v>
      </c>
      <c r="O379" s="30">
        <v>140</v>
      </c>
    </row>
    <row r="380" spans="1:15" x14ac:dyDescent="0.3">
      <c r="A380" s="31"/>
      <c r="B380" s="25" t="s">
        <v>821</v>
      </c>
      <c r="C380" s="25" t="s">
        <v>14</v>
      </c>
      <c r="D380" s="30">
        <v>256</v>
      </c>
      <c r="E380" s="30">
        <v>123</v>
      </c>
      <c r="F380" s="30">
        <v>84</v>
      </c>
      <c r="G380" s="30">
        <v>23</v>
      </c>
      <c r="H380" s="30">
        <v>18</v>
      </c>
      <c r="I380" s="30">
        <v>119</v>
      </c>
      <c r="J380" s="30">
        <v>23</v>
      </c>
      <c r="K380" s="30">
        <v>1</v>
      </c>
      <c r="L380" s="30">
        <v>45</v>
      </c>
      <c r="M380" s="30">
        <v>9</v>
      </c>
      <c r="N380" s="30" t="s">
        <v>426</v>
      </c>
      <c r="O380" s="30" t="s">
        <v>426</v>
      </c>
    </row>
    <row r="381" spans="1:15" x14ac:dyDescent="0.3">
      <c r="A381" s="31"/>
      <c r="B381" s="25" t="s">
        <v>822</v>
      </c>
      <c r="C381" s="25" t="s">
        <v>11</v>
      </c>
      <c r="D381" s="30" t="s">
        <v>426</v>
      </c>
      <c r="E381" s="30" t="s">
        <v>426</v>
      </c>
      <c r="F381" s="30" t="s">
        <v>426</v>
      </c>
      <c r="G381" s="30" t="s">
        <v>426</v>
      </c>
      <c r="H381" s="30" t="s">
        <v>426</v>
      </c>
      <c r="I381" s="30" t="s">
        <v>426</v>
      </c>
      <c r="J381" s="30" t="s">
        <v>426</v>
      </c>
      <c r="K381" s="30" t="s">
        <v>426</v>
      </c>
      <c r="L381" s="30" t="s">
        <v>426</v>
      </c>
      <c r="M381" s="30" t="s">
        <v>426</v>
      </c>
      <c r="N381" s="30">
        <v>253</v>
      </c>
      <c r="O381" s="30">
        <v>28</v>
      </c>
    </row>
    <row r="382" spans="1:15" x14ac:dyDescent="0.3">
      <c r="A382" s="31"/>
      <c r="B382" s="25" t="s">
        <v>823</v>
      </c>
      <c r="C382" s="25" t="s">
        <v>20</v>
      </c>
      <c r="D382" s="30">
        <v>709</v>
      </c>
      <c r="E382" s="30">
        <v>594</v>
      </c>
      <c r="F382" s="30">
        <v>570</v>
      </c>
      <c r="G382" s="30">
        <v>462</v>
      </c>
      <c r="H382" s="30">
        <v>253</v>
      </c>
      <c r="I382" s="30">
        <v>266</v>
      </c>
      <c r="J382" s="30">
        <v>128</v>
      </c>
      <c r="K382" s="30">
        <v>243</v>
      </c>
      <c r="L382" s="30">
        <v>159</v>
      </c>
      <c r="M382" s="30">
        <v>412</v>
      </c>
      <c r="N382" s="30">
        <v>209</v>
      </c>
      <c r="O382" s="30">
        <v>387</v>
      </c>
    </row>
    <row r="383" spans="1:15" x14ac:dyDescent="0.3">
      <c r="A383" s="31"/>
      <c r="B383" s="25" t="s">
        <v>824</v>
      </c>
      <c r="C383" s="25" t="s">
        <v>825</v>
      </c>
      <c r="D383" s="30" t="s">
        <v>426</v>
      </c>
      <c r="E383" s="30" t="s">
        <v>426</v>
      </c>
      <c r="F383" s="30" t="s">
        <v>426</v>
      </c>
      <c r="G383" s="30" t="s">
        <v>426</v>
      </c>
      <c r="H383" s="30" t="s">
        <v>426</v>
      </c>
      <c r="I383" s="30" t="s">
        <v>426</v>
      </c>
      <c r="J383" s="30" t="s">
        <v>426</v>
      </c>
      <c r="K383" s="30" t="s">
        <v>426</v>
      </c>
      <c r="L383" s="30" t="s">
        <v>426</v>
      </c>
      <c r="M383" s="30" t="s">
        <v>426</v>
      </c>
      <c r="N383" s="30" t="s">
        <v>426</v>
      </c>
      <c r="O383" s="30" t="s">
        <v>426</v>
      </c>
    </row>
    <row r="384" spans="1:15" x14ac:dyDescent="0.3">
      <c r="A384" s="31"/>
      <c r="B384" s="25" t="s">
        <v>826</v>
      </c>
      <c r="C384" s="25" t="s">
        <v>827</v>
      </c>
      <c r="D384" s="30" t="s">
        <v>426</v>
      </c>
      <c r="E384" s="30" t="s">
        <v>426</v>
      </c>
      <c r="F384" s="30" t="s">
        <v>426</v>
      </c>
      <c r="G384" s="30" t="s">
        <v>426</v>
      </c>
      <c r="H384" s="30" t="s">
        <v>426</v>
      </c>
      <c r="I384" s="30" t="s">
        <v>426</v>
      </c>
      <c r="J384" s="30" t="s">
        <v>426</v>
      </c>
      <c r="K384" s="30" t="s">
        <v>426</v>
      </c>
      <c r="L384" s="30" t="s">
        <v>426</v>
      </c>
      <c r="M384" s="30" t="s">
        <v>426</v>
      </c>
      <c r="N384" s="30" t="s">
        <v>426</v>
      </c>
      <c r="O384" s="30" t="s">
        <v>426</v>
      </c>
    </row>
    <row r="385" spans="1:15" x14ac:dyDescent="0.3">
      <c r="A385" s="31"/>
      <c r="B385" s="25" t="s">
        <v>828</v>
      </c>
      <c r="C385" s="25" t="s">
        <v>172</v>
      </c>
      <c r="D385" s="30">
        <v>66</v>
      </c>
      <c r="E385" s="30">
        <v>40</v>
      </c>
      <c r="F385" s="30">
        <v>24</v>
      </c>
      <c r="G385" s="30">
        <v>104</v>
      </c>
      <c r="H385" s="30">
        <v>225</v>
      </c>
      <c r="I385" s="30">
        <v>40</v>
      </c>
      <c r="J385" s="30">
        <v>12</v>
      </c>
      <c r="K385" s="30">
        <v>33</v>
      </c>
      <c r="L385" s="30">
        <v>44</v>
      </c>
      <c r="M385" s="30">
        <v>103</v>
      </c>
      <c r="N385" s="30">
        <v>99</v>
      </c>
      <c r="O385" s="30">
        <v>123</v>
      </c>
    </row>
    <row r="386" spans="1:15" x14ac:dyDescent="0.3">
      <c r="A386" s="31"/>
      <c r="B386" s="25" t="s">
        <v>829</v>
      </c>
      <c r="C386" s="25" t="s">
        <v>300</v>
      </c>
      <c r="D386" s="30">
        <v>51</v>
      </c>
      <c r="E386" s="30">
        <v>9</v>
      </c>
      <c r="F386" s="30">
        <v>1</v>
      </c>
      <c r="G386" s="30">
        <v>7</v>
      </c>
      <c r="H386" s="30">
        <v>25</v>
      </c>
      <c r="I386" s="30">
        <v>55</v>
      </c>
      <c r="J386" s="30">
        <v>9</v>
      </c>
      <c r="K386" s="30">
        <v>37</v>
      </c>
      <c r="L386" s="30">
        <v>103</v>
      </c>
      <c r="M386" s="30">
        <v>70</v>
      </c>
      <c r="N386" s="30" t="s">
        <v>426</v>
      </c>
      <c r="O386" s="30" t="s">
        <v>426</v>
      </c>
    </row>
    <row r="387" spans="1:15" x14ac:dyDescent="0.3">
      <c r="A387" s="31"/>
      <c r="B387" s="25" t="s">
        <v>830</v>
      </c>
      <c r="C387" s="25" t="s">
        <v>29</v>
      </c>
      <c r="D387" s="30">
        <v>822</v>
      </c>
      <c r="E387" s="30">
        <v>856</v>
      </c>
      <c r="F387" s="30">
        <v>774</v>
      </c>
      <c r="G387" s="30">
        <v>776</v>
      </c>
      <c r="H387" s="30">
        <v>588</v>
      </c>
      <c r="I387" s="30">
        <v>1166</v>
      </c>
      <c r="J387" s="30">
        <v>712</v>
      </c>
      <c r="K387" s="30">
        <v>804</v>
      </c>
      <c r="L387" s="30">
        <v>839</v>
      </c>
      <c r="M387" s="30">
        <v>867</v>
      </c>
      <c r="N387" s="30">
        <v>832</v>
      </c>
      <c r="O387" s="30">
        <v>814</v>
      </c>
    </row>
    <row r="388" spans="1:15" x14ac:dyDescent="0.3">
      <c r="A388" s="31"/>
      <c r="B388" s="25" t="s">
        <v>831</v>
      </c>
      <c r="C388" s="25" t="s">
        <v>184</v>
      </c>
      <c r="D388" s="30">
        <v>42</v>
      </c>
      <c r="E388" s="30">
        <v>67</v>
      </c>
      <c r="F388" s="30">
        <v>242</v>
      </c>
      <c r="G388" s="30">
        <v>202</v>
      </c>
      <c r="H388" s="30">
        <v>74</v>
      </c>
      <c r="I388" s="30">
        <v>143</v>
      </c>
      <c r="J388" s="30">
        <v>59</v>
      </c>
      <c r="K388" s="30">
        <v>225</v>
      </c>
      <c r="L388" s="30">
        <v>208</v>
      </c>
      <c r="M388" s="30">
        <v>466</v>
      </c>
      <c r="N388" s="30">
        <v>150</v>
      </c>
      <c r="O388" s="30">
        <v>105</v>
      </c>
    </row>
    <row r="389" spans="1:15" x14ac:dyDescent="0.3">
      <c r="A389" s="31"/>
      <c r="B389" s="25" t="s">
        <v>832</v>
      </c>
      <c r="C389" s="25" t="s">
        <v>32</v>
      </c>
      <c r="D389" s="30" t="s">
        <v>426</v>
      </c>
      <c r="E389" s="30" t="s">
        <v>426</v>
      </c>
      <c r="F389" s="30" t="s">
        <v>426</v>
      </c>
      <c r="G389" s="30" t="s">
        <v>426</v>
      </c>
      <c r="H389" s="30" t="s">
        <v>426</v>
      </c>
      <c r="I389" s="30" t="s">
        <v>426</v>
      </c>
      <c r="J389" s="30" t="s">
        <v>426</v>
      </c>
      <c r="K389" s="30" t="s">
        <v>426</v>
      </c>
      <c r="L389" s="30" t="s">
        <v>426</v>
      </c>
      <c r="M389" s="30" t="s">
        <v>426</v>
      </c>
      <c r="N389" s="30">
        <v>206</v>
      </c>
      <c r="O389" s="30">
        <v>167</v>
      </c>
    </row>
    <row r="390" spans="1:15" x14ac:dyDescent="0.3">
      <c r="A390" s="31"/>
      <c r="B390" s="25" t="s">
        <v>833</v>
      </c>
      <c r="C390" s="25" t="s">
        <v>260</v>
      </c>
      <c r="D390" s="30">
        <v>21</v>
      </c>
      <c r="E390" s="30">
        <v>113</v>
      </c>
      <c r="F390" s="30">
        <v>153</v>
      </c>
      <c r="G390" s="30">
        <v>108</v>
      </c>
      <c r="H390" s="30">
        <v>237</v>
      </c>
      <c r="I390" s="30">
        <v>428</v>
      </c>
      <c r="J390" s="30">
        <v>135</v>
      </c>
      <c r="K390" s="30">
        <v>146</v>
      </c>
      <c r="L390" s="30">
        <v>220</v>
      </c>
      <c r="M390" s="30">
        <v>396</v>
      </c>
      <c r="N390" s="30">
        <v>343</v>
      </c>
      <c r="O390" s="30">
        <v>221</v>
      </c>
    </row>
    <row r="391" spans="1:15" x14ac:dyDescent="0.3">
      <c r="A391" s="31"/>
      <c r="B391" s="25" t="s">
        <v>834</v>
      </c>
      <c r="C391" s="25" t="s">
        <v>305</v>
      </c>
      <c r="D391" s="30">
        <v>41</v>
      </c>
      <c r="E391" s="30">
        <v>17</v>
      </c>
      <c r="F391" s="30">
        <v>4</v>
      </c>
      <c r="G391" s="30">
        <v>29</v>
      </c>
      <c r="H391" s="30">
        <v>8</v>
      </c>
      <c r="I391" s="30">
        <v>49</v>
      </c>
      <c r="J391" s="30">
        <v>40</v>
      </c>
      <c r="K391" s="30">
        <v>41</v>
      </c>
      <c r="L391" s="30">
        <v>42</v>
      </c>
      <c r="M391" s="30">
        <v>51</v>
      </c>
      <c r="N391" s="30" t="s">
        <v>426</v>
      </c>
      <c r="O391" s="30" t="s">
        <v>426</v>
      </c>
    </row>
    <row r="392" spans="1:15" x14ac:dyDescent="0.3">
      <c r="A392" s="31"/>
      <c r="B392" s="25" t="s">
        <v>835</v>
      </c>
      <c r="C392" s="25" t="s">
        <v>265</v>
      </c>
      <c r="D392" s="30">
        <v>139</v>
      </c>
      <c r="E392" s="30">
        <v>230</v>
      </c>
      <c r="F392" s="30">
        <v>117</v>
      </c>
      <c r="G392" s="30">
        <v>54</v>
      </c>
      <c r="H392" s="30">
        <v>91</v>
      </c>
      <c r="I392" s="30">
        <v>22</v>
      </c>
      <c r="J392" s="30">
        <v>77</v>
      </c>
      <c r="K392" s="30">
        <v>29</v>
      </c>
      <c r="L392" s="30">
        <v>144</v>
      </c>
      <c r="M392" s="30">
        <v>71</v>
      </c>
      <c r="N392" s="30">
        <v>81</v>
      </c>
      <c r="O392" s="30">
        <v>40</v>
      </c>
    </row>
    <row r="393" spans="1:15" x14ac:dyDescent="0.3">
      <c r="A393" s="31"/>
      <c r="B393" s="25" t="s">
        <v>836</v>
      </c>
      <c r="C393" s="25" t="s">
        <v>189</v>
      </c>
      <c r="D393" s="30">
        <v>25</v>
      </c>
      <c r="E393" s="30">
        <v>105</v>
      </c>
      <c r="F393" s="30">
        <v>127</v>
      </c>
      <c r="G393" s="30">
        <v>178</v>
      </c>
      <c r="H393" s="30">
        <v>139</v>
      </c>
      <c r="I393" s="30">
        <v>173</v>
      </c>
      <c r="J393" s="30">
        <v>67</v>
      </c>
      <c r="K393" s="30">
        <v>40</v>
      </c>
      <c r="L393" s="30">
        <v>100</v>
      </c>
      <c r="M393" s="30">
        <v>25</v>
      </c>
      <c r="N393" s="30">
        <v>26</v>
      </c>
      <c r="O393" s="30">
        <v>136</v>
      </c>
    </row>
    <row r="394" spans="1:15" x14ac:dyDescent="0.3">
      <c r="A394" s="31"/>
      <c r="B394" s="25" t="s">
        <v>837</v>
      </c>
      <c r="C394" s="25" t="s">
        <v>200</v>
      </c>
      <c r="D394" s="30">
        <v>292</v>
      </c>
      <c r="E394" s="30">
        <v>348</v>
      </c>
      <c r="F394" s="30">
        <v>227</v>
      </c>
      <c r="G394" s="30">
        <v>98</v>
      </c>
      <c r="H394" s="30">
        <v>95</v>
      </c>
      <c r="I394" s="30">
        <v>194</v>
      </c>
      <c r="J394" s="30">
        <v>62</v>
      </c>
      <c r="K394" s="30">
        <v>99</v>
      </c>
      <c r="L394" s="30">
        <v>72</v>
      </c>
      <c r="M394" s="30">
        <v>179</v>
      </c>
      <c r="N394" s="30">
        <v>195</v>
      </c>
      <c r="O394" s="30">
        <v>299</v>
      </c>
    </row>
    <row r="395" spans="1:15" x14ac:dyDescent="0.3">
      <c r="A395" s="31"/>
      <c r="B395" s="25" t="s">
        <v>838</v>
      </c>
      <c r="C395" s="25" t="s">
        <v>53</v>
      </c>
      <c r="D395" s="30">
        <v>0</v>
      </c>
      <c r="E395" s="30">
        <v>7</v>
      </c>
      <c r="F395" s="30">
        <v>0</v>
      </c>
      <c r="G395" s="30">
        <v>0</v>
      </c>
      <c r="H395" s="30">
        <v>0</v>
      </c>
      <c r="I395" s="30">
        <v>0</v>
      </c>
      <c r="J395" s="30">
        <v>2</v>
      </c>
      <c r="K395" s="30">
        <v>0</v>
      </c>
      <c r="L395" s="30">
        <v>0</v>
      </c>
      <c r="M395" s="30">
        <v>0</v>
      </c>
      <c r="N395" s="30">
        <v>0</v>
      </c>
      <c r="O395" s="30">
        <v>0</v>
      </c>
    </row>
    <row r="396" spans="1:15" x14ac:dyDescent="0.3">
      <c r="A396" s="31"/>
      <c r="B396" s="25" t="s">
        <v>839</v>
      </c>
      <c r="C396" s="25" t="s">
        <v>53</v>
      </c>
      <c r="D396" s="30" t="s">
        <v>426</v>
      </c>
      <c r="E396" s="30" t="s">
        <v>426</v>
      </c>
      <c r="F396" s="30" t="s">
        <v>426</v>
      </c>
      <c r="G396" s="30" t="s">
        <v>426</v>
      </c>
      <c r="H396" s="30" t="s">
        <v>426</v>
      </c>
      <c r="I396" s="30" t="s">
        <v>426</v>
      </c>
      <c r="J396" s="30" t="s">
        <v>426</v>
      </c>
      <c r="K396" s="30" t="s">
        <v>426</v>
      </c>
      <c r="L396" s="30" t="s">
        <v>426</v>
      </c>
      <c r="M396" s="30" t="s">
        <v>426</v>
      </c>
      <c r="N396" s="30" t="s">
        <v>426</v>
      </c>
      <c r="O396" s="30" t="s">
        <v>426</v>
      </c>
    </row>
    <row r="397" spans="1:15" x14ac:dyDescent="0.3">
      <c r="A397" s="31"/>
      <c r="B397" s="25" t="s">
        <v>840</v>
      </c>
      <c r="C397" s="25" t="s">
        <v>841</v>
      </c>
      <c r="D397" s="30" t="s">
        <v>426</v>
      </c>
      <c r="E397" s="30" t="s">
        <v>426</v>
      </c>
      <c r="F397" s="30" t="s">
        <v>426</v>
      </c>
      <c r="G397" s="30" t="s">
        <v>426</v>
      </c>
      <c r="H397" s="30" t="s">
        <v>426</v>
      </c>
      <c r="I397" s="30" t="s">
        <v>426</v>
      </c>
      <c r="J397" s="30" t="s">
        <v>426</v>
      </c>
      <c r="K397" s="30" t="s">
        <v>426</v>
      </c>
      <c r="L397" s="30" t="s">
        <v>426</v>
      </c>
      <c r="M397" s="30" t="s">
        <v>426</v>
      </c>
      <c r="N397" s="30" t="s">
        <v>426</v>
      </c>
      <c r="O397" s="30" t="s">
        <v>426</v>
      </c>
    </row>
    <row r="398" spans="1:15" x14ac:dyDescent="0.3">
      <c r="A398" s="31"/>
      <c r="B398" s="25" t="s">
        <v>842</v>
      </c>
      <c r="C398" s="25" t="s">
        <v>843</v>
      </c>
      <c r="D398" s="30" t="s">
        <v>426</v>
      </c>
      <c r="E398" s="30" t="s">
        <v>426</v>
      </c>
      <c r="F398" s="30" t="s">
        <v>426</v>
      </c>
      <c r="G398" s="30" t="s">
        <v>426</v>
      </c>
      <c r="H398" s="30" t="s">
        <v>426</v>
      </c>
      <c r="I398" s="30" t="s">
        <v>426</v>
      </c>
      <c r="J398" s="30" t="s">
        <v>426</v>
      </c>
      <c r="K398" s="30" t="s">
        <v>426</v>
      </c>
      <c r="L398" s="30" t="s">
        <v>426</v>
      </c>
      <c r="M398" s="30" t="s">
        <v>426</v>
      </c>
      <c r="N398" s="30" t="s">
        <v>426</v>
      </c>
      <c r="O398" s="30" t="s">
        <v>426</v>
      </c>
    </row>
    <row r="399" spans="1:15" x14ac:dyDescent="0.3">
      <c r="A399" s="31"/>
      <c r="B399" s="25" t="s">
        <v>844</v>
      </c>
      <c r="C399" s="25" t="s">
        <v>845</v>
      </c>
      <c r="D399" s="30" t="s">
        <v>426</v>
      </c>
      <c r="E399" s="30" t="s">
        <v>426</v>
      </c>
      <c r="F399" s="30" t="s">
        <v>426</v>
      </c>
      <c r="G399" s="30" t="s">
        <v>426</v>
      </c>
      <c r="H399" s="30" t="s">
        <v>426</v>
      </c>
      <c r="I399" s="30" t="s">
        <v>426</v>
      </c>
      <c r="J399" s="30" t="s">
        <v>426</v>
      </c>
      <c r="K399" s="30" t="s">
        <v>426</v>
      </c>
      <c r="L399" s="30" t="s">
        <v>426</v>
      </c>
      <c r="M399" s="30" t="s">
        <v>426</v>
      </c>
      <c r="N399" s="30" t="s">
        <v>426</v>
      </c>
      <c r="O399" s="30" t="s">
        <v>426</v>
      </c>
    </row>
    <row r="400" spans="1:15" x14ac:dyDescent="0.3">
      <c r="A400" s="31"/>
      <c r="B400" s="25" t="s">
        <v>846</v>
      </c>
      <c r="C400" s="25" t="s">
        <v>93</v>
      </c>
      <c r="D400" s="30">
        <v>169</v>
      </c>
      <c r="E400" s="30">
        <v>113</v>
      </c>
      <c r="F400" s="30">
        <v>143</v>
      </c>
      <c r="G400" s="30">
        <v>115</v>
      </c>
      <c r="H400" s="30">
        <v>98</v>
      </c>
      <c r="I400" s="30">
        <v>252</v>
      </c>
      <c r="J400" s="30">
        <v>77</v>
      </c>
      <c r="K400" s="30">
        <v>39</v>
      </c>
      <c r="L400" s="30">
        <v>168</v>
      </c>
      <c r="M400" s="30">
        <v>113</v>
      </c>
      <c r="N400" s="30">
        <v>227</v>
      </c>
      <c r="O400" s="30">
        <v>39</v>
      </c>
    </row>
    <row r="401" spans="1:15" x14ac:dyDescent="0.3">
      <c r="A401" s="31"/>
      <c r="B401" s="25" t="s">
        <v>847</v>
      </c>
      <c r="C401" s="25" t="s">
        <v>272</v>
      </c>
      <c r="D401" s="30">
        <v>47</v>
      </c>
      <c r="E401" s="30">
        <v>60</v>
      </c>
      <c r="F401" s="30">
        <v>55</v>
      </c>
      <c r="G401" s="30">
        <v>71</v>
      </c>
      <c r="H401" s="30">
        <v>71</v>
      </c>
      <c r="I401" s="30">
        <v>38</v>
      </c>
      <c r="J401" s="30">
        <v>26</v>
      </c>
      <c r="K401" s="30">
        <v>15</v>
      </c>
      <c r="L401" s="30">
        <v>72</v>
      </c>
      <c r="M401" s="30">
        <v>56</v>
      </c>
      <c r="N401" s="30">
        <v>83</v>
      </c>
      <c r="O401" s="30">
        <v>4</v>
      </c>
    </row>
    <row r="402" spans="1:15" x14ac:dyDescent="0.3">
      <c r="A402" s="31"/>
      <c r="B402" s="25" t="s">
        <v>848</v>
      </c>
      <c r="C402" s="25" t="s">
        <v>849</v>
      </c>
      <c r="D402" s="30" t="s">
        <v>426</v>
      </c>
      <c r="E402" s="30" t="s">
        <v>426</v>
      </c>
      <c r="F402" s="30" t="s">
        <v>426</v>
      </c>
      <c r="G402" s="30" t="s">
        <v>426</v>
      </c>
      <c r="H402" s="30" t="s">
        <v>426</v>
      </c>
      <c r="I402" s="30" t="s">
        <v>426</v>
      </c>
      <c r="J402" s="30" t="s">
        <v>426</v>
      </c>
      <c r="K402" s="30" t="s">
        <v>426</v>
      </c>
      <c r="L402" s="30" t="s">
        <v>426</v>
      </c>
      <c r="M402" s="30" t="s">
        <v>426</v>
      </c>
      <c r="N402" s="30" t="s">
        <v>426</v>
      </c>
      <c r="O402" s="30" t="s">
        <v>426</v>
      </c>
    </row>
    <row r="403" spans="1:15" x14ac:dyDescent="0.3">
      <c r="A403" s="31"/>
      <c r="B403" s="25" t="s">
        <v>850</v>
      </c>
      <c r="C403" s="25" t="s">
        <v>276</v>
      </c>
      <c r="D403" s="30">
        <v>45</v>
      </c>
      <c r="E403" s="30">
        <v>53</v>
      </c>
      <c r="F403" s="30">
        <v>0</v>
      </c>
      <c r="G403" s="30">
        <v>46</v>
      </c>
      <c r="H403" s="30">
        <v>143</v>
      </c>
      <c r="I403" s="30">
        <v>173</v>
      </c>
      <c r="J403" s="30">
        <v>193</v>
      </c>
      <c r="K403" s="30">
        <v>107</v>
      </c>
      <c r="L403" s="30">
        <v>130</v>
      </c>
      <c r="M403" s="30">
        <v>155</v>
      </c>
      <c r="N403" s="30">
        <v>245</v>
      </c>
      <c r="O403" s="30">
        <v>113</v>
      </c>
    </row>
    <row r="404" spans="1:15" x14ac:dyDescent="0.3">
      <c r="A404" s="31"/>
      <c r="B404" s="25" t="s">
        <v>851</v>
      </c>
      <c r="C404" s="25" t="s">
        <v>310</v>
      </c>
      <c r="D404" s="30">
        <v>61</v>
      </c>
      <c r="E404" s="30">
        <v>220</v>
      </c>
      <c r="F404" s="30">
        <v>144</v>
      </c>
      <c r="G404" s="30">
        <v>57</v>
      </c>
      <c r="H404" s="30">
        <v>103</v>
      </c>
      <c r="I404" s="30">
        <v>81</v>
      </c>
      <c r="J404" s="30">
        <v>44</v>
      </c>
      <c r="K404" s="30">
        <v>52</v>
      </c>
      <c r="L404" s="30">
        <v>9</v>
      </c>
      <c r="M404" s="30">
        <v>3</v>
      </c>
      <c r="N404" s="30" t="s">
        <v>426</v>
      </c>
      <c r="O404" s="30" t="s">
        <v>426</v>
      </c>
    </row>
    <row r="405" spans="1:15" x14ac:dyDescent="0.3">
      <c r="A405" s="31"/>
      <c r="B405" s="25" t="s">
        <v>852</v>
      </c>
      <c r="C405" s="25" t="s">
        <v>73</v>
      </c>
      <c r="D405" s="30">
        <v>239</v>
      </c>
      <c r="E405" s="30">
        <v>112</v>
      </c>
      <c r="F405" s="30">
        <v>41</v>
      </c>
      <c r="G405" s="30">
        <v>226</v>
      </c>
      <c r="H405" s="30">
        <v>200</v>
      </c>
      <c r="I405" s="30">
        <v>188</v>
      </c>
      <c r="J405" s="30">
        <v>126</v>
      </c>
      <c r="K405" s="30">
        <v>141</v>
      </c>
      <c r="L405" s="30">
        <v>105</v>
      </c>
      <c r="M405" s="30">
        <v>35</v>
      </c>
      <c r="N405" s="30">
        <v>99</v>
      </c>
      <c r="O405" s="30">
        <v>109</v>
      </c>
    </row>
    <row r="406" spans="1:15" x14ac:dyDescent="0.3">
      <c r="A406" s="31"/>
      <c r="B406" s="25" t="s">
        <v>853</v>
      </c>
      <c r="C406" s="25" t="s">
        <v>854</v>
      </c>
      <c r="D406" s="30" t="s">
        <v>426</v>
      </c>
      <c r="E406" s="30" t="s">
        <v>426</v>
      </c>
      <c r="F406" s="30" t="s">
        <v>426</v>
      </c>
      <c r="G406" s="30" t="s">
        <v>426</v>
      </c>
      <c r="H406" s="30" t="s">
        <v>426</v>
      </c>
      <c r="I406" s="30" t="s">
        <v>426</v>
      </c>
      <c r="J406" s="30" t="s">
        <v>426</v>
      </c>
      <c r="K406" s="30" t="s">
        <v>426</v>
      </c>
      <c r="L406" s="30" t="s">
        <v>426</v>
      </c>
      <c r="M406" s="30" t="s">
        <v>426</v>
      </c>
      <c r="N406" s="30" t="s">
        <v>426</v>
      </c>
      <c r="O406" s="30" t="s">
        <v>426</v>
      </c>
    </row>
    <row r="407" spans="1:15" x14ac:dyDescent="0.3">
      <c r="A407" s="31"/>
      <c r="B407" s="25" t="s">
        <v>855</v>
      </c>
      <c r="C407" s="25" t="s">
        <v>856</v>
      </c>
      <c r="D407" s="30" t="s">
        <v>426</v>
      </c>
      <c r="E407" s="30" t="s">
        <v>426</v>
      </c>
      <c r="F407" s="30" t="s">
        <v>426</v>
      </c>
      <c r="G407" s="30" t="s">
        <v>426</v>
      </c>
      <c r="H407" s="30" t="s">
        <v>426</v>
      </c>
      <c r="I407" s="30" t="s">
        <v>426</v>
      </c>
      <c r="J407" s="30" t="s">
        <v>426</v>
      </c>
      <c r="K407" s="30" t="s">
        <v>426</v>
      </c>
      <c r="L407" s="30" t="s">
        <v>426</v>
      </c>
      <c r="M407" s="30" t="s">
        <v>426</v>
      </c>
      <c r="N407" s="30" t="s">
        <v>426</v>
      </c>
      <c r="O407" s="30" t="s">
        <v>426</v>
      </c>
    </row>
    <row r="408" spans="1:15" x14ac:dyDescent="0.3">
      <c r="A408" s="31"/>
      <c r="B408" s="25" t="s">
        <v>857</v>
      </c>
      <c r="C408" s="25" t="s">
        <v>858</v>
      </c>
      <c r="D408" s="30" t="s">
        <v>426</v>
      </c>
      <c r="E408" s="30" t="s">
        <v>426</v>
      </c>
      <c r="F408" s="30" t="s">
        <v>426</v>
      </c>
      <c r="G408" s="30" t="s">
        <v>426</v>
      </c>
      <c r="H408" s="30" t="s">
        <v>426</v>
      </c>
      <c r="I408" s="30" t="s">
        <v>426</v>
      </c>
      <c r="J408" s="30" t="s">
        <v>426</v>
      </c>
      <c r="K408" s="30" t="s">
        <v>426</v>
      </c>
      <c r="L408" s="30" t="s">
        <v>426</v>
      </c>
      <c r="M408" s="30" t="s">
        <v>426</v>
      </c>
      <c r="N408" s="30" t="s">
        <v>426</v>
      </c>
      <c r="O408" s="30" t="s">
        <v>426</v>
      </c>
    </row>
    <row r="409" spans="1:15" x14ac:dyDescent="0.3">
      <c r="A409" s="31"/>
      <c r="B409" s="25" t="s">
        <v>859</v>
      </c>
      <c r="C409" s="25" t="s">
        <v>82</v>
      </c>
      <c r="D409" s="30">
        <v>330</v>
      </c>
      <c r="E409" s="30">
        <v>368</v>
      </c>
      <c r="F409" s="30">
        <v>310</v>
      </c>
      <c r="G409" s="30">
        <v>275</v>
      </c>
      <c r="H409" s="30">
        <v>183</v>
      </c>
      <c r="I409" s="30">
        <v>396</v>
      </c>
      <c r="J409" s="30">
        <v>321</v>
      </c>
      <c r="K409" s="30">
        <v>170</v>
      </c>
      <c r="L409" s="30">
        <v>171</v>
      </c>
      <c r="M409" s="30">
        <v>500</v>
      </c>
      <c r="N409" s="30">
        <v>234</v>
      </c>
      <c r="O409" s="30">
        <v>105</v>
      </c>
    </row>
    <row r="410" spans="1:15" x14ac:dyDescent="0.3">
      <c r="A410" s="31"/>
      <c r="B410" s="25" t="s">
        <v>860</v>
      </c>
      <c r="C410" s="25" t="s">
        <v>84</v>
      </c>
      <c r="D410" s="30">
        <v>122</v>
      </c>
      <c r="E410" s="30">
        <v>115</v>
      </c>
      <c r="F410" s="30">
        <v>2</v>
      </c>
      <c r="G410" s="30">
        <v>42</v>
      </c>
      <c r="H410" s="30">
        <v>4</v>
      </c>
      <c r="I410" s="30">
        <v>38</v>
      </c>
      <c r="J410" s="30">
        <v>18</v>
      </c>
      <c r="K410" s="30">
        <v>62</v>
      </c>
      <c r="L410" s="30">
        <v>22</v>
      </c>
      <c r="M410" s="30">
        <v>99</v>
      </c>
      <c r="N410" s="30" t="s">
        <v>426</v>
      </c>
      <c r="O410" s="30" t="s">
        <v>426</v>
      </c>
    </row>
    <row r="411" spans="1:15" x14ac:dyDescent="0.3">
      <c r="A411" s="31"/>
      <c r="B411" s="25" t="s">
        <v>861</v>
      </c>
      <c r="C411" s="25" t="s">
        <v>313</v>
      </c>
      <c r="D411" s="30">
        <v>50</v>
      </c>
      <c r="E411" s="30">
        <v>22</v>
      </c>
      <c r="F411" s="30">
        <v>10</v>
      </c>
      <c r="G411" s="30">
        <v>13</v>
      </c>
      <c r="H411" s="30">
        <v>20</v>
      </c>
      <c r="I411" s="30">
        <v>1</v>
      </c>
      <c r="J411" s="30">
        <v>53</v>
      </c>
      <c r="K411" s="30">
        <v>23</v>
      </c>
      <c r="L411" s="30">
        <v>6</v>
      </c>
      <c r="M411" s="30">
        <v>18</v>
      </c>
      <c r="N411" s="30" t="s">
        <v>426</v>
      </c>
      <c r="O411" s="30" t="s">
        <v>426</v>
      </c>
    </row>
    <row r="412" spans="1:15" x14ac:dyDescent="0.3">
      <c r="A412" s="31"/>
      <c r="B412" s="25" t="s">
        <v>862</v>
      </c>
      <c r="C412" s="25" t="s">
        <v>863</v>
      </c>
      <c r="D412" s="30" t="s">
        <v>426</v>
      </c>
      <c r="E412" s="30" t="s">
        <v>426</v>
      </c>
      <c r="F412" s="30" t="s">
        <v>426</v>
      </c>
      <c r="G412" s="30" t="s">
        <v>426</v>
      </c>
      <c r="H412" s="30" t="s">
        <v>426</v>
      </c>
      <c r="I412" s="30" t="s">
        <v>426</v>
      </c>
      <c r="J412" s="30" t="s">
        <v>426</v>
      </c>
      <c r="K412" s="30" t="s">
        <v>426</v>
      </c>
      <c r="L412" s="30" t="s">
        <v>426</v>
      </c>
      <c r="M412" s="30" t="s">
        <v>426</v>
      </c>
      <c r="N412" s="30" t="s">
        <v>426</v>
      </c>
      <c r="O412" s="30" t="s">
        <v>426</v>
      </c>
    </row>
    <row r="413" spans="1:15" x14ac:dyDescent="0.3">
      <c r="A413" s="31"/>
      <c r="B413" s="25" t="s">
        <v>864</v>
      </c>
      <c r="C413" s="25" t="s">
        <v>865</v>
      </c>
      <c r="D413" s="30" t="s">
        <v>426</v>
      </c>
      <c r="E413" s="30" t="s">
        <v>426</v>
      </c>
      <c r="F413" s="30" t="s">
        <v>426</v>
      </c>
      <c r="G413" s="30" t="s">
        <v>426</v>
      </c>
      <c r="H413" s="30" t="s">
        <v>426</v>
      </c>
      <c r="I413" s="30" t="s">
        <v>426</v>
      </c>
      <c r="J413" s="30" t="s">
        <v>426</v>
      </c>
      <c r="K413" s="30" t="s">
        <v>426</v>
      </c>
      <c r="L413" s="30" t="s">
        <v>426</v>
      </c>
      <c r="M413" s="30" t="s">
        <v>426</v>
      </c>
      <c r="N413" s="30" t="s">
        <v>426</v>
      </c>
      <c r="O413" s="30" t="s">
        <v>426</v>
      </c>
    </row>
    <row r="414" spans="1:15" x14ac:dyDescent="0.3">
      <c r="A414" s="31"/>
      <c r="B414" s="25" t="s">
        <v>866</v>
      </c>
      <c r="C414" s="25" t="s">
        <v>106</v>
      </c>
      <c r="D414" s="30">
        <v>186</v>
      </c>
      <c r="E414" s="30">
        <v>323</v>
      </c>
      <c r="F414" s="30">
        <v>357</v>
      </c>
      <c r="G414" s="30">
        <v>327</v>
      </c>
      <c r="H414" s="30">
        <v>75</v>
      </c>
      <c r="I414" s="30">
        <v>177</v>
      </c>
      <c r="J414" s="30">
        <v>43</v>
      </c>
      <c r="K414" s="30">
        <v>236</v>
      </c>
      <c r="L414" s="30">
        <v>49</v>
      </c>
      <c r="M414" s="30">
        <v>163</v>
      </c>
      <c r="N414" s="30">
        <v>149</v>
      </c>
      <c r="O414" s="30">
        <v>171</v>
      </c>
    </row>
    <row r="415" spans="1:15" x14ac:dyDescent="0.3">
      <c r="A415" s="31"/>
      <c r="B415" s="25" t="s">
        <v>867</v>
      </c>
      <c r="C415" s="25" t="s">
        <v>371</v>
      </c>
      <c r="D415" s="30" t="s">
        <v>426</v>
      </c>
      <c r="E415" s="30" t="s">
        <v>426</v>
      </c>
      <c r="F415" s="30" t="s">
        <v>426</v>
      </c>
      <c r="G415" s="30" t="s">
        <v>426</v>
      </c>
      <c r="H415" s="30" t="s">
        <v>426</v>
      </c>
      <c r="I415" s="30" t="s">
        <v>426</v>
      </c>
      <c r="J415" s="30" t="s">
        <v>426</v>
      </c>
      <c r="K415" s="30" t="s">
        <v>426</v>
      </c>
      <c r="L415" s="30" t="s">
        <v>426</v>
      </c>
      <c r="M415" s="30" t="s">
        <v>426</v>
      </c>
      <c r="N415" s="30">
        <v>121</v>
      </c>
      <c r="O415" s="30">
        <v>113</v>
      </c>
    </row>
    <row r="416" spans="1:15" x14ac:dyDescent="0.3">
      <c r="A416" s="31"/>
      <c r="B416" s="25" t="s">
        <v>868</v>
      </c>
      <c r="C416" s="25" t="s">
        <v>99</v>
      </c>
      <c r="D416" s="30">
        <v>226</v>
      </c>
      <c r="E416" s="30">
        <v>387</v>
      </c>
      <c r="F416" s="30">
        <v>292</v>
      </c>
      <c r="G416" s="30">
        <v>249</v>
      </c>
      <c r="H416" s="30">
        <v>311</v>
      </c>
      <c r="I416" s="30">
        <v>328</v>
      </c>
      <c r="J416" s="30">
        <v>274</v>
      </c>
      <c r="K416" s="30">
        <v>367</v>
      </c>
      <c r="L416" s="30">
        <v>389</v>
      </c>
      <c r="M416" s="30">
        <v>677</v>
      </c>
      <c r="N416" s="30">
        <v>637</v>
      </c>
      <c r="O416" s="30">
        <v>450</v>
      </c>
    </row>
    <row r="417" spans="1:15" x14ac:dyDescent="0.3">
      <c r="A417" s="31"/>
      <c r="B417" s="25" t="s">
        <v>869</v>
      </c>
      <c r="C417" s="25" t="s">
        <v>280</v>
      </c>
      <c r="D417" s="30">
        <v>48</v>
      </c>
      <c r="E417" s="30">
        <v>37</v>
      </c>
      <c r="F417" s="30">
        <v>48</v>
      </c>
      <c r="G417" s="30">
        <v>27</v>
      </c>
      <c r="H417" s="30">
        <v>84</v>
      </c>
      <c r="I417" s="30">
        <v>62</v>
      </c>
      <c r="J417" s="30">
        <v>28</v>
      </c>
      <c r="K417" s="30">
        <v>49</v>
      </c>
      <c r="L417" s="30">
        <v>106</v>
      </c>
      <c r="M417" s="30">
        <v>23</v>
      </c>
      <c r="N417" s="30">
        <v>179</v>
      </c>
      <c r="O417" s="30">
        <v>25</v>
      </c>
    </row>
    <row r="418" spans="1:15" x14ac:dyDescent="0.3">
      <c r="A418" s="31"/>
      <c r="B418" s="25" t="s">
        <v>870</v>
      </c>
      <c r="C418" s="25" t="s">
        <v>116</v>
      </c>
      <c r="D418" s="30">
        <v>286</v>
      </c>
      <c r="E418" s="30">
        <v>468</v>
      </c>
      <c r="F418" s="30">
        <v>333</v>
      </c>
      <c r="G418" s="30">
        <v>67</v>
      </c>
      <c r="H418" s="30">
        <v>231</v>
      </c>
      <c r="I418" s="30">
        <v>214</v>
      </c>
      <c r="J418" s="30">
        <v>117</v>
      </c>
      <c r="K418" s="30">
        <v>34</v>
      </c>
      <c r="L418" s="30">
        <v>99</v>
      </c>
      <c r="M418" s="30">
        <v>59</v>
      </c>
      <c r="N418" s="30">
        <v>72</v>
      </c>
      <c r="O418" s="30">
        <v>190</v>
      </c>
    </row>
    <row r="419" spans="1:15" x14ac:dyDescent="0.3">
      <c r="A419" s="31"/>
      <c r="B419" s="25" t="s">
        <v>871</v>
      </c>
      <c r="C419" s="25" t="s">
        <v>215</v>
      </c>
      <c r="D419" s="30">
        <v>113</v>
      </c>
      <c r="E419" s="30">
        <v>69</v>
      </c>
      <c r="F419" s="30">
        <v>54</v>
      </c>
      <c r="G419" s="30">
        <v>160</v>
      </c>
      <c r="H419" s="30">
        <v>128</v>
      </c>
      <c r="I419" s="30">
        <v>134</v>
      </c>
      <c r="J419" s="30">
        <v>124</v>
      </c>
      <c r="K419" s="30">
        <v>135</v>
      </c>
      <c r="L419" s="30">
        <v>132</v>
      </c>
      <c r="M419" s="30">
        <v>116</v>
      </c>
      <c r="N419" s="30">
        <v>197</v>
      </c>
      <c r="O419" s="30">
        <v>233</v>
      </c>
    </row>
    <row r="420" spans="1:15" x14ac:dyDescent="0.3">
      <c r="A420" s="31"/>
      <c r="B420" s="25" t="s">
        <v>872</v>
      </c>
      <c r="C420" s="25" t="s">
        <v>109</v>
      </c>
      <c r="D420" s="30">
        <v>586</v>
      </c>
      <c r="E420" s="30">
        <v>292</v>
      </c>
      <c r="F420" s="30">
        <v>275</v>
      </c>
      <c r="G420" s="30">
        <v>173</v>
      </c>
      <c r="H420" s="30">
        <v>177</v>
      </c>
      <c r="I420" s="30">
        <v>34</v>
      </c>
      <c r="J420" s="30">
        <v>57</v>
      </c>
      <c r="K420" s="30">
        <v>130</v>
      </c>
      <c r="L420" s="30">
        <v>172</v>
      </c>
      <c r="M420" s="30">
        <v>148</v>
      </c>
      <c r="N420" s="30">
        <v>190</v>
      </c>
      <c r="O420" s="30">
        <v>126</v>
      </c>
    </row>
    <row r="421" spans="1:15" x14ac:dyDescent="0.3">
      <c r="A421" s="31"/>
      <c r="B421" s="25" t="s">
        <v>873</v>
      </c>
      <c r="C421" s="25" t="s">
        <v>125</v>
      </c>
      <c r="D421" s="30">
        <v>100</v>
      </c>
      <c r="E421" s="30">
        <v>238</v>
      </c>
      <c r="F421" s="30">
        <v>224</v>
      </c>
      <c r="G421" s="30">
        <v>129</v>
      </c>
      <c r="H421" s="30">
        <v>177</v>
      </c>
      <c r="I421" s="30">
        <v>172</v>
      </c>
      <c r="J421" s="30">
        <v>273</v>
      </c>
      <c r="K421" s="30">
        <v>285</v>
      </c>
      <c r="L421" s="30">
        <v>93</v>
      </c>
      <c r="M421" s="30">
        <v>244</v>
      </c>
      <c r="N421" s="30" t="s">
        <v>426</v>
      </c>
      <c r="O421" s="30" t="s">
        <v>426</v>
      </c>
    </row>
    <row r="422" spans="1:15" x14ac:dyDescent="0.3">
      <c r="A422" s="31"/>
      <c r="B422" s="25" t="s">
        <v>874</v>
      </c>
      <c r="C422" s="25" t="s">
        <v>285</v>
      </c>
      <c r="D422" s="30">
        <v>175</v>
      </c>
      <c r="E422" s="30">
        <v>150</v>
      </c>
      <c r="F422" s="30">
        <v>56</v>
      </c>
      <c r="G422" s="30">
        <v>148</v>
      </c>
      <c r="H422" s="30">
        <v>214</v>
      </c>
      <c r="I422" s="30">
        <v>252</v>
      </c>
      <c r="J422" s="30">
        <v>50</v>
      </c>
      <c r="K422" s="30">
        <v>107</v>
      </c>
      <c r="L422" s="30">
        <v>147</v>
      </c>
      <c r="M422" s="30">
        <v>114</v>
      </c>
      <c r="N422" s="30">
        <v>107</v>
      </c>
      <c r="O422" s="30">
        <v>121</v>
      </c>
    </row>
    <row r="423" spans="1:15" x14ac:dyDescent="0.3">
      <c r="A423" s="31"/>
      <c r="B423" s="25" t="s">
        <v>875</v>
      </c>
      <c r="C423" s="25" t="s">
        <v>223</v>
      </c>
      <c r="D423" s="30">
        <v>113</v>
      </c>
      <c r="E423" s="30">
        <v>125</v>
      </c>
      <c r="F423" s="30">
        <v>61</v>
      </c>
      <c r="G423" s="30">
        <v>174</v>
      </c>
      <c r="H423" s="30">
        <v>60</v>
      </c>
      <c r="I423" s="30">
        <v>158</v>
      </c>
      <c r="J423" s="30">
        <v>187</v>
      </c>
      <c r="K423" s="30">
        <v>218</v>
      </c>
      <c r="L423" s="30">
        <v>255</v>
      </c>
      <c r="M423" s="30">
        <v>367</v>
      </c>
      <c r="N423" s="30">
        <v>233</v>
      </c>
      <c r="O423" s="30">
        <v>135</v>
      </c>
    </row>
    <row r="424" spans="1:15" x14ac:dyDescent="0.3">
      <c r="A424" s="31"/>
      <c r="B424" s="25" t="s">
        <v>876</v>
      </c>
      <c r="C424" s="25" t="s">
        <v>115</v>
      </c>
      <c r="D424" s="30">
        <v>104</v>
      </c>
      <c r="E424" s="30">
        <v>147</v>
      </c>
      <c r="F424" s="30">
        <v>44</v>
      </c>
      <c r="G424" s="30">
        <v>18</v>
      </c>
      <c r="H424" s="30">
        <v>273</v>
      </c>
      <c r="I424" s="30">
        <v>87</v>
      </c>
      <c r="J424" s="30">
        <v>42</v>
      </c>
      <c r="K424" s="30">
        <v>56</v>
      </c>
      <c r="L424" s="30">
        <v>31</v>
      </c>
      <c r="M424" s="30">
        <v>156</v>
      </c>
      <c r="N424" s="30">
        <v>68</v>
      </c>
      <c r="O424" s="30">
        <v>12</v>
      </c>
    </row>
    <row r="425" spans="1:15" x14ac:dyDescent="0.3">
      <c r="A425" s="31"/>
      <c r="B425" s="25" t="s">
        <v>877</v>
      </c>
      <c r="C425" s="25" t="s">
        <v>291</v>
      </c>
      <c r="D425" s="30">
        <v>82</v>
      </c>
      <c r="E425" s="30">
        <v>89</v>
      </c>
      <c r="F425" s="30">
        <v>160</v>
      </c>
      <c r="G425" s="30">
        <v>26</v>
      </c>
      <c r="H425" s="30">
        <v>16</v>
      </c>
      <c r="I425" s="30">
        <v>156</v>
      </c>
      <c r="J425" s="30">
        <v>8</v>
      </c>
      <c r="K425" s="30">
        <v>50</v>
      </c>
      <c r="L425" s="30">
        <v>39</v>
      </c>
      <c r="M425" s="30">
        <v>34</v>
      </c>
      <c r="N425" s="30">
        <v>76</v>
      </c>
      <c r="O425" s="30">
        <v>11</v>
      </c>
    </row>
    <row r="426" spans="1:15" x14ac:dyDescent="0.3">
      <c r="A426" s="31"/>
      <c r="B426" s="25" t="s">
        <v>878</v>
      </c>
      <c r="C426" s="25" t="s">
        <v>879</v>
      </c>
      <c r="D426" s="30" t="s">
        <v>426</v>
      </c>
      <c r="E426" s="30" t="s">
        <v>426</v>
      </c>
      <c r="F426" s="30" t="s">
        <v>426</v>
      </c>
      <c r="G426" s="30" t="s">
        <v>426</v>
      </c>
      <c r="H426" s="30" t="s">
        <v>426</v>
      </c>
      <c r="I426" s="30" t="s">
        <v>426</v>
      </c>
      <c r="J426" s="30" t="s">
        <v>426</v>
      </c>
      <c r="K426" s="30" t="s">
        <v>426</v>
      </c>
      <c r="L426" s="30" t="s">
        <v>426</v>
      </c>
      <c r="M426" s="30" t="s">
        <v>426</v>
      </c>
      <c r="N426" s="30" t="s">
        <v>426</v>
      </c>
      <c r="O426" s="30" t="s">
        <v>426</v>
      </c>
    </row>
    <row r="427" spans="1:15" x14ac:dyDescent="0.3">
      <c r="A427" s="31"/>
      <c r="B427" s="25" t="s">
        <v>880</v>
      </c>
      <c r="C427" s="25" t="s">
        <v>294</v>
      </c>
      <c r="D427" s="30">
        <v>68</v>
      </c>
      <c r="E427" s="30">
        <v>172</v>
      </c>
      <c r="F427" s="30">
        <v>30</v>
      </c>
      <c r="G427" s="30">
        <v>3</v>
      </c>
      <c r="H427" s="30">
        <v>14</v>
      </c>
      <c r="I427" s="30">
        <v>73</v>
      </c>
      <c r="J427" s="30">
        <v>14</v>
      </c>
      <c r="K427" s="30">
        <v>24</v>
      </c>
      <c r="L427" s="30">
        <v>32</v>
      </c>
      <c r="M427" s="30">
        <v>29</v>
      </c>
      <c r="N427" s="30">
        <v>15</v>
      </c>
      <c r="O427" s="30">
        <v>49</v>
      </c>
    </row>
    <row r="428" spans="1:15" x14ac:dyDescent="0.3">
      <c r="A428" s="31"/>
      <c r="B428" s="25" t="s">
        <v>881</v>
      </c>
      <c r="C428" s="25" t="s">
        <v>317</v>
      </c>
      <c r="D428" s="30">
        <v>88</v>
      </c>
      <c r="E428" s="30">
        <v>138</v>
      </c>
      <c r="F428" s="30">
        <v>70</v>
      </c>
      <c r="G428" s="30">
        <v>79</v>
      </c>
      <c r="H428" s="30">
        <v>51</v>
      </c>
      <c r="I428" s="30">
        <v>110</v>
      </c>
      <c r="J428" s="30">
        <v>74</v>
      </c>
      <c r="K428" s="30">
        <v>76</v>
      </c>
      <c r="L428" s="30">
        <v>100</v>
      </c>
      <c r="M428" s="30">
        <v>62</v>
      </c>
      <c r="N428" s="30" t="s">
        <v>426</v>
      </c>
      <c r="O428" s="30" t="s">
        <v>426</v>
      </c>
    </row>
    <row r="429" spans="1:15" x14ac:dyDescent="0.3">
      <c r="A429" s="31"/>
      <c r="B429" s="25" t="s">
        <v>882</v>
      </c>
      <c r="C429" s="25" t="s">
        <v>134</v>
      </c>
      <c r="D429" s="30">
        <v>45</v>
      </c>
      <c r="E429" s="30">
        <v>14</v>
      </c>
      <c r="F429" s="30">
        <v>59</v>
      </c>
      <c r="G429" s="30">
        <v>8</v>
      </c>
      <c r="H429" s="30">
        <v>90</v>
      </c>
      <c r="I429" s="30">
        <v>30</v>
      </c>
      <c r="J429" s="30">
        <v>21</v>
      </c>
      <c r="K429" s="30">
        <v>20</v>
      </c>
      <c r="L429" s="30">
        <v>21</v>
      </c>
      <c r="M429" s="30">
        <v>2</v>
      </c>
      <c r="N429" s="30" t="s">
        <v>426</v>
      </c>
      <c r="O429" s="30" t="s">
        <v>426</v>
      </c>
    </row>
    <row r="430" spans="1:15" x14ac:dyDescent="0.3">
      <c r="A430" s="31"/>
      <c r="B430" s="25" t="s">
        <v>883</v>
      </c>
      <c r="C430" s="25" t="s">
        <v>884</v>
      </c>
      <c r="D430" s="30" t="s">
        <v>426</v>
      </c>
      <c r="E430" s="30" t="s">
        <v>426</v>
      </c>
      <c r="F430" s="30" t="s">
        <v>426</v>
      </c>
      <c r="G430" s="30" t="s">
        <v>426</v>
      </c>
      <c r="H430" s="30" t="s">
        <v>426</v>
      </c>
      <c r="I430" s="30" t="s">
        <v>426</v>
      </c>
      <c r="J430" s="30" t="s">
        <v>426</v>
      </c>
      <c r="K430" s="30" t="s">
        <v>426</v>
      </c>
      <c r="L430" s="30" t="s">
        <v>426</v>
      </c>
      <c r="M430" s="30" t="s">
        <v>426</v>
      </c>
      <c r="N430" s="30" t="s">
        <v>426</v>
      </c>
      <c r="O430" s="30" t="s">
        <v>426</v>
      </c>
    </row>
    <row r="431" spans="1:15" x14ac:dyDescent="0.3">
      <c r="A431" s="31"/>
      <c r="B431" s="25" t="s">
        <v>885</v>
      </c>
      <c r="C431" s="25" t="s">
        <v>323</v>
      </c>
      <c r="D431" s="30">
        <v>109</v>
      </c>
      <c r="E431" s="30">
        <v>20</v>
      </c>
      <c r="F431" s="30">
        <v>46</v>
      </c>
      <c r="G431" s="30">
        <v>56</v>
      </c>
      <c r="H431" s="30">
        <v>50</v>
      </c>
      <c r="I431" s="30">
        <v>90</v>
      </c>
      <c r="J431" s="30">
        <v>80</v>
      </c>
      <c r="K431" s="30">
        <v>18</v>
      </c>
      <c r="L431" s="30">
        <v>13</v>
      </c>
      <c r="M431" s="30">
        <v>22</v>
      </c>
      <c r="N431" s="30" t="s">
        <v>426</v>
      </c>
      <c r="O431" s="30" t="s">
        <v>426</v>
      </c>
    </row>
    <row r="432" spans="1:15" x14ac:dyDescent="0.3">
      <c r="A432" s="31"/>
      <c r="B432" s="25" t="s">
        <v>886</v>
      </c>
      <c r="C432" s="25" t="s">
        <v>122</v>
      </c>
      <c r="D432" s="30">
        <v>570</v>
      </c>
      <c r="E432" s="30">
        <v>726</v>
      </c>
      <c r="F432" s="30">
        <v>863</v>
      </c>
      <c r="G432" s="30">
        <v>700</v>
      </c>
      <c r="H432" s="30">
        <v>619</v>
      </c>
      <c r="I432" s="30">
        <v>611</v>
      </c>
      <c r="J432" s="30">
        <v>287</v>
      </c>
      <c r="K432" s="30">
        <v>373</v>
      </c>
      <c r="L432" s="30">
        <v>623</v>
      </c>
      <c r="M432" s="30">
        <v>852</v>
      </c>
      <c r="N432" s="30">
        <v>837</v>
      </c>
      <c r="O432" s="30">
        <v>719</v>
      </c>
    </row>
    <row r="433" spans="1:15" x14ac:dyDescent="0.3">
      <c r="A433" s="31"/>
      <c r="B433" s="31" t="s">
        <v>887</v>
      </c>
      <c r="C433" s="25" t="s">
        <v>888</v>
      </c>
      <c r="D433" s="30" t="s">
        <v>426</v>
      </c>
      <c r="E433" s="30" t="s">
        <v>426</v>
      </c>
      <c r="F433" s="30" t="s">
        <v>426</v>
      </c>
      <c r="G433" s="30" t="s">
        <v>426</v>
      </c>
      <c r="H433" s="30" t="s">
        <v>426</v>
      </c>
      <c r="I433" s="30" t="s">
        <v>426</v>
      </c>
      <c r="J433" s="30" t="s">
        <v>426</v>
      </c>
      <c r="K433" s="30" t="s">
        <v>426</v>
      </c>
      <c r="L433" s="30" t="s">
        <v>426</v>
      </c>
      <c r="M433" s="30" t="s">
        <v>426</v>
      </c>
      <c r="N433" s="30" t="s">
        <v>426</v>
      </c>
      <c r="O433" s="30" t="s">
        <v>426</v>
      </c>
    </row>
    <row r="434" spans="1:15" x14ac:dyDescent="0.3">
      <c r="A434" s="31"/>
      <c r="B434" s="25"/>
      <c r="C434" s="25" t="s">
        <v>462</v>
      </c>
      <c r="D434" s="30">
        <v>0</v>
      </c>
      <c r="E434" s="30">
        <v>0</v>
      </c>
      <c r="F434" s="30">
        <v>0</v>
      </c>
      <c r="G434" s="30">
        <v>0</v>
      </c>
      <c r="H434" s="30">
        <v>0</v>
      </c>
      <c r="I434" s="30">
        <v>0</v>
      </c>
      <c r="J434" s="30">
        <v>17</v>
      </c>
      <c r="K434" s="30">
        <v>0</v>
      </c>
      <c r="L434" s="30">
        <v>0</v>
      </c>
      <c r="M434" s="30">
        <v>0</v>
      </c>
      <c r="N434" s="30">
        <v>0</v>
      </c>
      <c r="O434" s="30">
        <v>0</v>
      </c>
    </row>
    <row r="435" spans="1:15" x14ac:dyDescent="0.3">
      <c r="A435" s="31"/>
      <c r="B435" s="31"/>
      <c r="C435" s="25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</row>
    <row r="436" spans="1:15" ht="15" thickBot="1" x14ac:dyDescent="0.35">
      <c r="A436" s="32"/>
      <c r="B436" s="32"/>
      <c r="C436" s="32" t="s">
        <v>462</v>
      </c>
      <c r="D436" s="33">
        <v>0</v>
      </c>
      <c r="E436" s="33">
        <v>0</v>
      </c>
      <c r="F436" s="33">
        <v>0</v>
      </c>
      <c r="G436" s="33">
        <v>0</v>
      </c>
      <c r="H436" s="33">
        <v>0</v>
      </c>
      <c r="I436" s="33">
        <v>0</v>
      </c>
      <c r="J436" s="33">
        <v>0</v>
      </c>
      <c r="K436" s="33">
        <v>0</v>
      </c>
      <c r="L436" s="33">
        <v>0</v>
      </c>
      <c r="M436" s="33">
        <v>0</v>
      </c>
      <c r="N436" s="33">
        <v>0</v>
      </c>
      <c r="O436" s="33">
        <v>0</v>
      </c>
    </row>
    <row r="438" spans="1:15" x14ac:dyDescent="0.3">
      <c r="A438" s="31" t="s">
        <v>889</v>
      </c>
    </row>
    <row r="439" spans="1:15" x14ac:dyDescent="0.3">
      <c r="A439" s="31" t="s">
        <v>890</v>
      </c>
    </row>
    <row r="440" spans="1:15" x14ac:dyDescent="0.3">
      <c r="A440" s="31" t="s">
        <v>891</v>
      </c>
    </row>
    <row r="441" spans="1:15" x14ac:dyDescent="0.3">
      <c r="A441" s="31" t="s">
        <v>892</v>
      </c>
    </row>
    <row r="442" spans="1:15" x14ac:dyDescent="0.3">
      <c r="A442" s="31" t="s">
        <v>893</v>
      </c>
    </row>
    <row r="443" spans="1:15" x14ac:dyDescent="0.3">
      <c r="A443" s="31" t="s">
        <v>894</v>
      </c>
    </row>
    <row r="444" spans="1:15" x14ac:dyDescent="0.3">
      <c r="A444" s="31" t="s">
        <v>895</v>
      </c>
    </row>
    <row r="445" spans="1:15" x14ac:dyDescent="0.3">
      <c r="A445" s="31"/>
    </row>
    <row r="446" spans="1:15" x14ac:dyDescent="0.3">
      <c r="A446" s="31" t="s">
        <v>896</v>
      </c>
    </row>
    <row r="447" spans="1:15" x14ac:dyDescent="0.3">
      <c r="A447" s="31" t="s">
        <v>897</v>
      </c>
    </row>
    <row r="448" spans="1:15" x14ac:dyDescent="0.3">
      <c r="A448" s="31" t="s">
        <v>898</v>
      </c>
    </row>
    <row r="449" spans="1:15" x14ac:dyDescent="0.3">
      <c r="A449" s="31"/>
      <c r="M449" s="35"/>
      <c r="N449" s="35"/>
      <c r="O449" s="35"/>
    </row>
    <row r="450" spans="1:15" x14ac:dyDescent="0.3">
      <c r="A450" s="31"/>
      <c r="M450" s="28"/>
      <c r="N450" s="28"/>
      <c r="O450" s="28"/>
    </row>
    <row r="451" spans="1:15" x14ac:dyDescent="0.3">
      <c r="A451" s="31" t="s">
        <v>899</v>
      </c>
      <c r="M451" s="36"/>
      <c r="N451" s="36"/>
      <c r="O451" s="36"/>
    </row>
    <row r="452" spans="1:15" x14ac:dyDescent="0.3">
      <c r="A452" s="37" t="s">
        <v>900</v>
      </c>
      <c r="M452" s="36"/>
      <c r="N452" s="36"/>
      <c r="O452" s="36"/>
    </row>
    <row r="454" spans="1:15" x14ac:dyDescent="0.3">
      <c r="A454" s="38" t="s">
        <v>901</v>
      </c>
    </row>
    <row r="455" spans="1:15" x14ac:dyDescent="0.3">
      <c r="A455" s="39"/>
    </row>
    <row r="456" spans="1:15" x14ac:dyDescent="0.3">
      <c r="A456" s="38" t="s">
        <v>902</v>
      </c>
    </row>
    <row r="457" spans="1:15" x14ac:dyDescent="0.3">
      <c r="A457" s="38" t="s">
        <v>903</v>
      </c>
    </row>
    <row r="458" spans="1:15" x14ac:dyDescent="0.3">
      <c r="D458" s="34">
        <v>2</v>
      </c>
      <c r="E458" s="34">
        <v>3</v>
      </c>
      <c r="F458" s="34">
        <v>4</v>
      </c>
      <c r="G458" s="34">
        <v>5</v>
      </c>
      <c r="H458" s="34">
        <v>6</v>
      </c>
      <c r="I458" s="34">
        <v>7</v>
      </c>
      <c r="J458" s="34">
        <v>8</v>
      </c>
      <c r="K458" s="34">
        <v>9</v>
      </c>
      <c r="L458" s="34">
        <v>10</v>
      </c>
      <c r="M458" s="34">
        <v>11</v>
      </c>
      <c r="N458" s="34">
        <v>12</v>
      </c>
      <c r="O458" s="34">
        <v>13</v>
      </c>
    </row>
    <row r="460" spans="1:15" x14ac:dyDescent="0.3">
      <c r="A460" t="s">
        <v>904</v>
      </c>
      <c r="C460" t="s">
        <v>904</v>
      </c>
    </row>
    <row r="461" spans="1:15" x14ac:dyDescent="0.3">
      <c r="B461" t="s">
        <v>819</v>
      </c>
      <c r="C461" t="str">
        <f>IFERROR(VLOOKUP($B461,class!A$154:A$455,1,FALSE),"")</f>
        <v/>
      </c>
      <c r="D461" s="34" t="str">
        <f>VLOOKUP($B461,$C$10:$N$432,D$458,FALSE)</f>
        <v>..</v>
      </c>
      <c r="E461" s="34" t="str">
        <f t="shared" ref="E461:N465" si="0">VLOOKUP($B461,$C$10:$N$432,E$458,FALSE)</f>
        <v>..</v>
      </c>
      <c r="F461" s="34" t="str">
        <f t="shared" si="0"/>
        <v>..</v>
      </c>
      <c r="G461" s="34" t="str">
        <f t="shared" si="0"/>
        <v>..</v>
      </c>
      <c r="H461" s="34" t="str">
        <f t="shared" si="0"/>
        <v>..</v>
      </c>
      <c r="I461" s="34" t="str">
        <f t="shared" si="0"/>
        <v>..</v>
      </c>
      <c r="J461" s="34" t="str">
        <f t="shared" si="0"/>
        <v>..</v>
      </c>
      <c r="K461" s="34" t="str">
        <f t="shared" si="0"/>
        <v>..</v>
      </c>
      <c r="L461" s="34" t="str">
        <f t="shared" si="0"/>
        <v>..</v>
      </c>
      <c r="M461" s="34" t="str">
        <f t="shared" si="0"/>
        <v>..</v>
      </c>
      <c r="N461" s="34" t="str">
        <f t="shared" si="0"/>
        <v>..</v>
      </c>
      <c r="O461" s="34" t="str">
        <f>VLOOKUP($B461,$C$10:$O$432,O$458,FALSE)</f>
        <v>..</v>
      </c>
    </row>
    <row r="462" spans="1:15" x14ac:dyDescent="0.3">
      <c r="B462" t="s">
        <v>845</v>
      </c>
      <c r="C462" t="str">
        <f>IFERROR(VLOOKUP($B462,class!A$154:A$455,1,FALSE),"")</f>
        <v/>
      </c>
      <c r="D462" s="34" t="str">
        <f t="shared" ref="D462:N470" si="1">VLOOKUP($B462,$C$10:$N$432,D$458,FALSE)</f>
        <v>..</v>
      </c>
      <c r="E462" s="34" t="str">
        <f t="shared" si="0"/>
        <v>..</v>
      </c>
      <c r="F462" s="34" t="str">
        <f t="shared" si="0"/>
        <v>..</v>
      </c>
      <c r="G462" s="34" t="str">
        <f t="shared" si="0"/>
        <v>..</v>
      </c>
      <c r="H462" s="34" t="str">
        <f t="shared" si="0"/>
        <v>..</v>
      </c>
      <c r="I462" s="34" t="str">
        <f t="shared" si="0"/>
        <v>..</v>
      </c>
      <c r="J462" s="34" t="str">
        <f t="shared" si="0"/>
        <v>..</v>
      </c>
      <c r="K462" s="34" t="str">
        <f t="shared" si="0"/>
        <v>..</v>
      </c>
      <c r="L462" s="34" t="str">
        <f t="shared" si="0"/>
        <v>..</v>
      </c>
      <c r="M462" s="34" t="str">
        <f t="shared" si="0"/>
        <v>..</v>
      </c>
      <c r="N462" s="34" t="str">
        <f t="shared" si="0"/>
        <v>..</v>
      </c>
      <c r="O462" s="34" t="str">
        <f>VLOOKUP($B462,$C$10:$O$432,O$458,FALSE)</f>
        <v>..</v>
      </c>
    </row>
    <row r="463" spans="1:15" x14ac:dyDescent="0.3">
      <c r="B463" t="s">
        <v>856</v>
      </c>
      <c r="C463" t="str">
        <f>IFERROR(VLOOKUP($B463,class!A$154:A$455,1,FALSE),"")</f>
        <v/>
      </c>
      <c r="D463" s="34" t="str">
        <f t="shared" si="1"/>
        <v>..</v>
      </c>
      <c r="E463" s="34" t="str">
        <f t="shared" si="0"/>
        <v>..</v>
      </c>
      <c r="F463" s="34" t="str">
        <f t="shared" si="0"/>
        <v>..</v>
      </c>
      <c r="G463" s="34" t="str">
        <f t="shared" si="0"/>
        <v>..</v>
      </c>
      <c r="H463" s="34" t="str">
        <f t="shared" si="0"/>
        <v>..</v>
      </c>
      <c r="I463" s="34" t="str">
        <f t="shared" si="0"/>
        <v>..</v>
      </c>
      <c r="J463" s="34" t="str">
        <f t="shared" si="0"/>
        <v>..</v>
      </c>
      <c r="K463" s="34" t="str">
        <f t="shared" si="0"/>
        <v>..</v>
      </c>
      <c r="L463" s="34" t="str">
        <f t="shared" si="0"/>
        <v>..</v>
      </c>
      <c r="M463" s="34" t="str">
        <f t="shared" si="0"/>
        <v>..</v>
      </c>
      <c r="N463" s="34" t="str">
        <f t="shared" si="0"/>
        <v>..</v>
      </c>
      <c r="O463" s="34" t="str">
        <f>VLOOKUP($B463,$C$10:$O$432,O$458,FALSE)</f>
        <v>..</v>
      </c>
    </row>
    <row r="464" spans="1:15" x14ac:dyDescent="0.3">
      <c r="B464" t="s">
        <v>879</v>
      </c>
      <c r="C464" t="str">
        <f>IFERROR(VLOOKUP($B464,class!A$154:A$455,1,FALSE),"")</f>
        <v/>
      </c>
      <c r="D464" s="34" t="str">
        <f t="shared" si="1"/>
        <v>..</v>
      </c>
      <c r="E464" s="34" t="str">
        <f t="shared" si="0"/>
        <v>..</v>
      </c>
      <c r="F464" s="34" t="str">
        <f t="shared" si="0"/>
        <v>..</v>
      </c>
      <c r="G464" s="34" t="str">
        <f t="shared" si="0"/>
        <v>..</v>
      </c>
      <c r="H464" s="34" t="str">
        <f t="shared" si="0"/>
        <v>..</v>
      </c>
      <c r="I464" s="34" t="str">
        <f t="shared" si="0"/>
        <v>..</v>
      </c>
      <c r="J464" s="34" t="str">
        <f t="shared" si="0"/>
        <v>..</v>
      </c>
      <c r="K464" s="34" t="str">
        <f t="shared" si="0"/>
        <v>..</v>
      </c>
      <c r="L464" s="34" t="str">
        <f t="shared" si="0"/>
        <v>..</v>
      </c>
      <c r="M464" s="34" t="str">
        <f t="shared" si="0"/>
        <v>..</v>
      </c>
      <c r="N464" s="34" t="str">
        <f t="shared" si="0"/>
        <v>..</v>
      </c>
      <c r="O464" s="34" t="str">
        <f>VLOOKUP($B464,$C$10:$O$432,O$458,FALSE)</f>
        <v>..</v>
      </c>
    </row>
    <row r="465" spans="1:21" x14ac:dyDescent="0.3">
      <c r="B465" t="s">
        <v>888</v>
      </c>
      <c r="C465" t="str">
        <f>IFERROR(VLOOKUP($B465,class!A$154:A$455,1,FALSE),"")</f>
        <v/>
      </c>
      <c r="D465" s="34" t="e">
        <f t="shared" si="1"/>
        <v>#N/A</v>
      </c>
      <c r="E465" s="34" t="e">
        <f t="shared" si="0"/>
        <v>#N/A</v>
      </c>
      <c r="F465" s="34" t="e">
        <f t="shared" si="0"/>
        <v>#N/A</v>
      </c>
      <c r="G465" s="34" t="e">
        <f t="shared" si="0"/>
        <v>#N/A</v>
      </c>
      <c r="H465" s="34" t="e">
        <f t="shared" si="0"/>
        <v>#N/A</v>
      </c>
      <c r="I465" s="34" t="e">
        <f t="shared" si="0"/>
        <v>#N/A</v>
      </c>
      <c r="J465" s="34" t="e">
        <f t="shared" si="0"/>
        <v>#N/A</v>
      </c>
      <c r="K465" s="34" t="e">
        <f t="shared" si="0"/>
        <v>#N/A</v>
      </c>
      <c r="L465" s="34" t="e">
        <f t="shared" si="0"/>
        <v>#N/A</v>
      </c>
      <c r="M465" s="34" t="e">
        <f t="shared" si="0"/>
        <v>#N/A</v>
      </c>
      <c r="N465" s="34" t="e">
        <f t="shared" si="0"/>
        <v>#N/A</v>
      </c>
      <c r="O465" s="34" t="e">
        <f>VLOOKUP($B465,$C$10:$O$432,O$458,FALSE)</f>
        <v>#N/A</v>
      </c>
    </row>
    <row r="467" spans="1:21" x14ac:dyDescent="0.3">
      <c r="A467" t="s">
        <v>905</v>
      </c>
      <c r="B467" t="s">
        <v>905</v>
      </c>
      <c r="C467" t="s">
        <v>905</v>
      </c>
      <c r="D467" s="34" t="e">
        <f t="shared" si="1"/>
        <v>#N/A</v>
      </c>
    </row>
    <row r="468" spans="1:21" x14ac:dyDescent="0.3">
      <c r="B468" t="s">
        <v>4</v>
      </c>
      <c r="C468" t="str">
        <f>IFERROR(VLOOKUP($B468,class!A$154:A$455,1,FALSE),"")</f>
        <v/>
      </c>
      <c r="D468" s="34">
        <f t="shared" si="1"/>
        <v>349</v>
      </c>
      <c r="E468" s="34">
        <f t="shared" si="1"/>
        <v>410</v>
      </c>
      <c r="F468" s="34">
        <f t="shared" si="1"/>
        <v>304</v>
      </c>
      <c r="G468" s="34">
        <f t="shared" si="1"/>
        <v>221</v>
      </c>
      <c r="H468" s="34">
        <f t="shared" si="1"/>
        <v>247</v>
      </c>
      <c r="I468" s="34">
        <f t="shared" si="1"/>
        <v>150</v>
      </c>
      <c r="J468" s="34">
        <f t="shared" si="1"/>
        <v>184</v>
      </c>
      <c r="K468" s="34">
        <f t="shared" si="1"/>
        <v>205</v>
      </c>
      <c r="L468" s="34">
        <f t="shared" si="1"/>
        <v>299</v>
      </c>
      <c r="M468" s="34">
        <f t="shared" si="1"/>
        <v>386</v>
      </c>
      <c r="N468" s="34">
        <f t="shared" si="1"/>
        <v>487</v>
      </c>
      <c r="O468" s="34">
        <f>VLOOKUP($B468,$C$10:$O$432,O$458,FALSE)</f>
        <v>337</v>
      </c>
    </row>
    <row r="469" spans="1:21" x14ac:dyDescent="0.3">
      <c r="B469" t="s">
        <v>676</v>
      </c>
      <c r="C469" t="str">
        <f>IFERROR(VLOOKUP($B469,class!A$154:A$455,1,FALSE),"")</f>
        <v/>
      </c>
      <c r="D469" s="34" t="str">
        <f t="shared" si="1"/>
        <v>..</v>
      </c>
      <c r="E469" s="34" t="str">
        <f t="shared" si="1"/>
        <v>..</v>
      </c>
      <c r="F469" s="34" t="str">
        <f t="shared" si="1"/>
        <v>..</v>
      </c>
      <c r="G469" s="34" t="str">
        <f t="shared" si="1"/>
        <v>..</v>
      </c>
      <c r="H469" s="34" t="str">
        <f t="shared" si="1"/>
        <v>..</v>
      </c>
      <c r="I469" s="34" t="str">
        <f t="shared" si="1"/>
        <v>..</v>
      </c>
      <c r="J469" s="34" t="str">
        <f t="shared" si="1"/>
        <v>..</v>
      </c>
      <c r="K469" s="34" t="str">
        <f t="shared" si="1"/>
        <v>..</v>
      </c>
      <c r="L469" s="34" t="str">
        <f t="shared" si="1"/>
        <v>..</v>
      </c>
      <c r="M469" s="34" t="str">
        <f t="shared" si="1"/>
        <v>..</v>
      </c>
      <c r="N469" s="34" t="str">
        <f t="shared" si="1"/>
        <v>..</v>
      </c>
      <c r="O469" s="34" t="str">
        <f>VLOOKUP($B469,$C$10:$O$432,O$458,FALSE)</f>
        <v>..</v>
      </c>
    </row>
    <row r="470" spans="1:21" x14ac:dyDescent="0.3">
      <c r="B470" t="s">
        <v>684</v>
      </c>
      <c r="C470" t="str">
        <f>IFERROR(VLOOKUP($B470,class!A$154:A$455,1,FALSE),"")</f>
        <v/>
      </c>
      <c r="D470" s="34" t="str">
        <f t="shared" si="1"/>
        <v>..</v>
      </c>
      <c r="E470" s="34" t="str">
        <f t="shared" si="1"/>
        <v>..</v>
      </c>
      <c r="F470" s="34" t="str">
        <f t="shared" si="1"/>
        <v>..</v>
      </c>
      <c r="G470" s="34" t="str">
        <f t="shared" si="1"/>
        <v>..</v>
      </c>
      <c r="H470" s="34" t="str">
        <f t="shared" si="1"/>
        <v>..</v>
      </c>
      <c r="I470" s="34" t="str">
        <f t="shared" si="1"/>
        <v>..</v>
      </c>
      <c r="J470" s="34" t="str">
        <f t="shared" si="1"/>
        <v>..</v>
      </c>
      <c r="K470" s="34" t="str">
        <f t="shared" si="1"/>
        <v>..</v>
      </c>
      <c r="L470" s="34" t="str">
        <f t="shared" si="1"/>
        <v>..</v>
      </c>
      <c r="M470" s="34" t="str">
        <f t="shared" si="1"/>
        <v>..</v>
      </c>
      <c r="N470" s="34" t="str">
        <f t="shared" si="1"/>
        <v>..</v>
      </c>
      <c r="O470" s="34" t="str">
        <f>VLOOKUP($B470,$C$10:$O$432,O$458,FALSE)</f>
        <v>..</v>
      </c>
    </row>
    <row r="472" spans="1:21" x14ac:dyDescent="0.3">
      <c r="A472" t="s">
        <v>77</v>
      </c>
      <c r="B472" t="s">
        <v>77</v>
      </c>
      <c r="C472" t="s">
        <v>77</v>
      </c>
      <c r="D472" s="34">
        <f>SUM(D473:D476)</f>
        <v>820</v>
      </c>
      <c r="E472" s="34">
        <f t="shared" ref="E472:N472" si="2">SUM(E473:E476)</f>
        <v>563</v>
      </c>
      <c r="F472" s="34">
        <f t="shared" si="2"/>
        <v>835</v>
      </c>
      <c r="G472" s="34">
        <f t="shared" si="2"/>
        <v>548</v>
      </c>
      <c r="H472" s="34">
        <f t="shared" si="2"/>
        <v>430</v>
      </c>
      <c r="I472" s="34">
        <f t="shared" si="2"/>
        <v>549</v>
      </c>
      <c r="J472" s="34">
        <f t="shared" si="2"/>
        <v>186</v>
      </c>
      <c r="K472" s="34">
        <f t="shared" si="2"/>
        <v>362</v>
      </c>
      <c r="L472" s="34">
        <f t="shared" si="2"/>
        <v>443</v>
      </c>
      <c r="M472" s="34">
        <f t="shared" si="2"/>
        <v>625</v>
      </c>
      <c r="N472" s="34">
        <f t="shared" si="2"/>
        <v>596</v>
      </c>
      <c r="O472" s="34">
        <f t="shared" ref="O472" si="3">SUM(O473:O476)</f>
        <v>0</v>
      </c>
      <c r="T472">
        <f>VLOOKUP($B472,'16-64 population'!$A$8:$L$418,12,FALSE)</f>
        <v>328473</v>
      </c>
    </row>
    <row r="473" spans="1:21" x14ac:dyDescent="0.3">
      <c r="B473" t="s">
        <v>76</v>
      </c>
      <c r="C473" t="str">
        <f>IFERROR(VLOOKUP($B473,class!A$154:A$455,1,FALSE),"")</f>
        <v>Aylesbury Vale</v>
      </c>
      <c r="D473" s="34">
        <f t="shared" ref="D473:N476" si="4">VLOOKUP($B473,$C$10:$N$432,D$458,FALSE)</f>
        <v>556</v>
      </c>
      <c r="E473" s="34">
        <f t="shared" si="4"/>
        <v>254</v>
      </c>
      <c r="F473" s="34">
        <f t="shared" si="4"/>
        <v>601</v>
      </c>
      <c r="G473" s="34">
        <f t="shared" si="4"/>
        <v>340</v>
      </c>
      <c r="H473" s="34">
        <f t="shared" si="4"/>
        <v>304</v>
      </c>
      <c r="I473" s="34">
        <f t="shared" si="4"/>
        <v>412</v>
      </c>
      <c r="J473" s="34">
        <f t="shared" si="4"/>
        <v>149</v>
      </c>
      <c r="K473" s="34">
        <f t="shared" si="4"/>
        <v>242</v>
      </c>
      <c r="L473" s="34">
        <f t="shared" si="4"/>
        <v>283</v>
      </c>
      <c r="M473" s="34">
        <f t="shared" si="4"/>
        <v>383</v>
      </c>
      <c r="N473" s="34">
        <f t="shared" si="4"/>
        <v>251</v>
      </c>
      <c r="O473" s="34" t="str">
        <f>VLOOKUP($B473,$C$10:$O$432,O$458,FALSE)</f>
        <v>..</v>
      </c>
      <c r="U473">
        <f>VLOOKUP(B473,'16-64 population'!$A$8:$L$418,12,FALSE)</f>
        <v>126455</v>
      </c>
    </row>
    <row r="474" spans="1:21" x14ac:dyDescent="0.3">
      <c r="B474" t="s">
        <v>91</v>
      </c>
      <c r="C474" t="str">
        <f>IFERROR(VLOOKUP($B474,class!A$154:A$455,1,FALSE),"")</f>
        <v>Chiltern</v>
      </c>
      <c r="D474" s="34">
        <f t="shared" si="4"/>
        <v>49</v>
      </c>
      <c r="E474" s="34">
        <f t="shared" si="4"/>
        <v>47</v>
      </c>
      <c r="F474" s="34">
        <f t="shared" si="4"/>
        <v>35</v>
      </c>
      <c r="G474" s="34">
        <f t="shared" si="4"/>
        <v>109</v>
      </c>
      <c r="H474" s="34">
        <f t="shared" si="4"/>
        <v>20</v>
      </c>
      <c r="I474" s="34">
        <f t="shared" si="4"/>
        <v>47</v>
      </c>
      <c r="J474" s="34">
        <f t="shared" si="4"/>
        <v>18</v>
      </c>
      <c r="K474" s="34">
        <f t="shared" si="4"/>
        <v>20</v>
      </c>
      <c r="L474" s="34">
        <f t="shared" si="4"/>
        <v>12</v>
      </c>
      <c r="M474" s="34">
        <f t="shared" si="4"/>
        <v>61</v>
      </c>
      <c r="N474" s="34">
        <f t="shared" si="4"/>
        <v>10</v>
      </c>
      <c r="O474" s="34" t="str">
        <f>VLOOKUP($B474,$C$10:$O$432,O$458,FALSE)</f>
        <v>..</v>
      </c>
      <c r="U474">
        <f>VLOOKUP(B474,'16-64 population'!$A$8:$L$418,12,FALSE)</f>
        <v>55466</v>
      </c>
    </row>
    <row r="475" spans="1:21" x14ac:dyDescent="0.3">
      <c r="B475" t="s">
        <v>98</v>
      </c>
      <c r="C475" t="str">
        <f>IFERROR(VLOOKUP($B475,class!A$154:A$455,1,FALSE),"")</f>
        <v>South Bucks</v>
      </c>
      <c r="D475" s="34">
        <f t="shared" si="4"/>
        <v>51</v>
      </c>
      <c r="E475" s="34">
        <f t="shared" si="4"/>
        <v>11</v>
      </c>
      <c r="F475" s="34">
        <f t="shared" si="4"/>
        <v>56</v>
      </c>
      <c r="G475" s="34">
        <f t="shared" si="4"/>
        <v>39</v>
      </c>
      <c r="H475" s="34">
        <f t="shared" si="4"/>
        <v>13</v>
      </c>
      <c r="I475" s="34">
        <f t="shared" si="4"/>
        <v>6</v>
      </c>
      <c r="J475" s="34">
        <f t="shared" si="4"/>
        <v>0</v>
      </c>
      <c r="K475" s="34">
        <f t="shared" si="4"/>
        <v>1</v>
      </c>
      <c r="L475" s="34">
        <f t="shared" si="4"/>
        <v>6</v>
      </c>
      <c r="M475" s="34">
        <f t="shared" si="4"/>
        <v>36</v>
      </c>
      <c r="N475" s="34">
        <f t="shared" si="4"/>
        <v>123</v>
      </c>
      <c r="O475" s="34" t="str">
        <f>VLOOKUP($B475,$C$10:$O$432,O$458,FALSE)</f>
        <v>..</v>
      </c>
      <c r="U475">
        <f>VLOOKUP(B475,'16-64 population'!$A$8:$L$418,12,FALSE)</f>
        <v>41905</v>
      </c>
    </row>
    <row r="476" spans="1:21" x14ac:dyDescent="0.3">
      <c r="B476" t="s">
        <v>112</v>
      </c>
      <c r="C476" t="str">
        <f>IFERROR(VLOOKUP($B476,class!A$154:A$455,1,FALSE),"")</f>
        <v>Wycombe</v>
      </c>
      <c r="D476" s="34">
        <f t="shared" si="4"/>
        <v>164</v>
      </c>
      <c r="E476" s="34">
        <f t="shared" si="4"/>
        <v>251</v>
      </c>
      <c r="F476" s="34">
        <f t="shared" si="4"/>
        <v>143</v>
      </c>
      <c r="G476" s="34">
        <f t="shared" si="4"/>
        <v>60</v>
      </c>
      <c r="H476" s="34">
        <f t="shared" si="4"/>
        <v>93</v>
      </c>
      <c r="I476" s="34">
        <f t="shared" si="4"/>
        <v>84</v>
      </c>
      <c r="J476" s="34">
        <f t="shared" si="4"/>
        <v>19</v>
      </c>
      <c r="K476" s="34">
        <f t="shared" si="4"/>
        <v>99</v>
      </c>
      <c r="L476" s="34">
        <f t="shared" si="4"/>
        <v>142</v>
      </c>
      <c r="M476" s="34">
        <f t="shared" si="4"/>
        <v>145</v>
      </c>
      <c r="N476" s="34">
        <f t="shared" si="4"/>
        <v>212</v>
      </c>
      <c r="O476" s="34" t="str">
        <f>VLOOKUP($B476,$C$10:$O$432,O$458,FALSE)</f>
        <v>..</v>
      </c>
      <c r="U476" t="e">
        <f>VLOOKUP(B476,'16-64 population'!$A$8:$L$418,12,FALSE)</f>
        <v>#N/A</v>
      </c>
    </row>
    <row r="477" spans="1:21" x14ac:dyDescent="0.3">
      <c r="U477" t="e">
        <f>SUM(U473:U476)</f>
        <v>#N/A</v>
      </c>
    </row>
    <row r="478" spans="1:21" x14ac:dyDescent="0.3">
      <c r="A478" t="s">
        <v>119</v>
      </c>
      <c r="B478" t="s">
        <v>119</v>
      </c>
      <c r="C478" t="s">
        <v>119</v>
      </c>
      <c r="D478" s="34">
        <f>SUM(D479:D483)</f>
        <v>1154</v>
      </c>
      <c r="E478" s="34">
        <f t="shared" ref="E478:N478" si="5">SUM(E479:E483)</f>
        <v>1303</v>
      </c>
      <c r="F478" s="34">
        <f t="shared" si="5"/>
        <v>620</v>
      </c>
      <c r="G478" s="34">
        <f t="shared" si="5"/>
        <v>357</v>
      </c>
      <c r="H478" s="34">
        <f t="shared" si="5"/>
        <v>864</v>
      </c>
      <c r="I478" s="34">
        <f t="shared" si="5"/>
        <v>928</v>
      </c>
      <c r="J478" s="34">
        <f t="shared" si="5"/>
        <v>324</v>
      </c>
      <c r="K478" s="34">
        <f t="shared" si="5"/>
        <v>911</v>
      </c>
      <c r="L478" s="34">
        <f t="shared" si="5"/>
        <v>898</v>
      </c>
      <c r="M478" s="34">
        <f t="shared" si="5"/>
        <v>1042</v>
      </c>
      <c r="N478" s="34">
        <f t="shared" si="5"/>
        <v>1353</v>
      </c>
      <c r="O478" s="34">
        <f t="shared" ref="O478" si="6">SUM(O479:O483)</f>
        <v>972</v>
      </c>
      <c r="T478">
        <f>VLOOKUP($B478,'16-64 population'!$A$8:$L$418,12,FALSE)</f>
        <v>405777</v>
      </c>
    </row>
    <row r="479" spans="1:21" x14ac:dyDescent="0.3">
      <c r="B479" t="s">
        <v>118</v>
      </c>
      <c r="C479" t="str">
        <f>IFERROR(VLOOKUP($B479,class!A$154:A$455,1,FALSE),"")</f>
        <v>Cambridge</v>
      </c>
      <c r="D479" s="34">
        <f t="shared" ref="D479:N483" si="7">VLOOKUP($B479,$C$10:$N$432,D$458,FALSE)</f>
        <v>129</v>
      </c>
      <c r="E479" s="34">
        <f t="shared" si="7"/>
        <v>417</v>
      </c>
      <c r="F479" s="34">
        <f t="shared" si="7"/>
        <v>29</v>
      </c>
      <c r="G479" s="34">
        <f t="shared" si="7"/>
        <v>76</v>
      </c>
      <c r="H479" s="34">
        <f t="shared" si="7"/>
        <v>547</v>
      </c>
      <c r="I479" s="34">
        <f t="shared" si="7"/>
        <v>320</v>
      </c>
      <c r="J479" s="34">
        <f t="shared" si="7"/>
        <v>150</v>
      </c>
      <c r="K479" s="34">
        <f t="shared" si="7"/>
        <v>427</v>
      </c>
      <c r="L479" s="34">
        <f t="shared" si="7"/>
        <v>503</v>
      </c>
      <c r="M479" s="34">
        <f t="shared" si="7"/>
        <v>336</v>
      </c>
      <c r="N479" s="34">
        <f t="shared" si="7"/>
        <v>152</v>
      </c>
      <c r="O479" s="34">
        <f>VLOOKUP($B479,$C$10:$O$432,O$458,FALSE)</f>
        <v>158</v>
      </c>
      <c r="U479">
        <f>VLOOKUP(B479,'16-64 population'!$A$8:$L$418,12,FALSE)</f>
        <v>86721</v>
      </c>
    </row>
    <row r="480" spans="1:21" x14ac:dyDescent="0.3">
      <c r="B480" t="s">
        <v>131</v>
      </c>
      <c r="C480" t="str">
        <f>IFERROR(VLOOKUP($B480,class!A$154:A$455,1,FALSE),"")</f>
        <v>East Cambridgeshire</v>
      </c>
      <c r="D480" s="34">
        <f t="shared" si="7"/>
        <v>113</v>
      </c>
      <c r="E480" s="34">
        <f t="shared" si="7"/>
        <v>154</v>
      </c>
      <c r="F480" s="34">
        <f t="shared" si="7"/>
        <v>114</v>
      </c>
      <c r="G480" s="34">
        <f t="shared" si="7"/>
        <v>39</v>
      </c>
      <c r="H480" s="34">
        <f t="shared" si="7"/>
        <v>31</v>
      </c>
      <c r="I480" s="34">
        <f t="shared" si="7"/>
        <v>46</v>
      </c>
      <c r="J480" s="34">
        <f t="shared" si="7"/>
        <v>8</v>
      </c>
      <c r="K480" s="34">
        <f t="shared" si="7"/>
        <v>52</v>
      </c>
      <c r="L480" s="34">
        <f t="shared" si="7"/>
        <v>89</v>
      </c>
      <c r="M480" s="34">
        <f t="shared" si="7"/>
        <v>97</v>
      </c>
      <c r="N480" s="34">
        <f t="shared" si="7"/>
        <v>58</v>
      </c>
      <c r="O480" s="34">
        <f>VLOOKUP($B480,$C$10:$O$432,O$458,FALSE)</f>
        <v>91</v>
      </c>
      <c r="U480">
        <f>VLOOKUP(B480,'16-64 population'!$A$8:$L$418,12,FALSE)</f>
        <v>53841</v>
      </c>
    </row>
    <row r="481" spans="1:21" x14ac:dyDescent="0.3">
      <c r="B481" t="s">
        <v>135</v>
      </c>
      <c r="C481" t="str">
        <f>IFERROR(VLOOKUP($B481,class!A$154:A$455,1,FALSE),"")</f>
        <v>Fenland</v>
      </c>
      <c r="D481" s="34">
        <f t="shared" si="7"/>
        <v>176</v>
      </c>
      <c r="E481" s="34">
        <f t="shared" si="7"/>
        <v>101</v>
      </c>
      <c r="F481" s="34">
        <f t="shared" si="7"/>
        <v>42</v>
      </c>
      <c r="G481" s="34">
        <f t="shared" si="7"/>
        <v>50</v>
      </c>
      <c r="H481" s="34">
        <f t="shared" si="7"/>
        <v>48</v>
      </c>
      <c r="I481" s="34">
        <f t="shared" si="7"/>
        <v>163</v>
      </c>
      <c r="J481" s="34">
        <f t="shared" si="7"/>
        <v>61</v>
      </c>
      <c r="K481" s="34">
        <f t="shared" si="7"/>
        <v>167</v>
      </c>
      <c r="L481" s="34">
        <f t="shared" si="7"/>
        <v>33</v>
      </c>
      <c r="M481" s="34">
        <f t="shared" si="7"/>
        <v>43</v>
      </c>
      <c r="N481" s="34">
        <f t="shared" si="7"/>
        <v>119</v>
      </c>
      <c r="O481" s="34">
        <f>VLOOKUP($B481,$C$10:$O$432,O$458,FALSE)</f>
        <v>12</v>
      </c>
      <c r="U481">
        <f>VLOOKUP(B481,'16-64 population'!$A$8:$L$418,12,FALSE)</f>
        <v>60175</v>
      </c>
    </row>
    <row r="482" spans="1:21" x14ac:dyDescent="0.3">
      <c r="B482" t="s">
        <v>143</v>
      </c>
      <c r="C482" t="str">
        <f>IFERROR(VLOOKUP($B482,class!A$154:A$455,1,FALSE),"")</f>
        <v>Huntingdonshire</v>
      </c>
      <c r="D482" s="34">
        <f t="shared" si="7"/>
        <v>387</v>
      </c>
      <c r="E482" s="34">
        <f t="shared" si="7"/>
        <v>416</v>
      </c>
      <c r="F482" s="34">
        <f t="shared" si="7"/>
        <v>290</v>
      </c>
      <c r="G482" s="34">
        <f t="shared" si="7"/>
        <v>51</v>
      </c>
      <c r="H482" s="34">
        <f t="shared" si="7"/>
        <v>46</v>
      </c>
      <c r="I482" s="34">
        <f t="shared" si="7"/>
        <v>162</v>
      </c>
      <c r="J482" s="34">
        <f t="shared" si="7"/>
        <v>49</v>
      </c>
      <c r="K482" s="34">
        <f t="shared" si="7"/>
        <v>165</v>
      </c>
      <c r="L482" s="34">
        <f t="shared" si="7"/>
        <v>150</v>
      </c>
      <c r="M482" s="34">
        <f t="shared" si="7"/>
        <v>293</v>
      </c>
      <c r="N482" s="34">
        <f t="shared" si="7"/>
        <v>588</v>
      </c>
      <c r="O482" s="34">
        <f>VLOOKUP($B482,$C$10:$O$432,O$458,FALSE)</f>
        <v>395</v>
      </c>
      <c r="U482">
        <f>VLOOKUP(B482,'16-64 population'!$A$8:$L$418,12,FALSE)</f>
        <v>109175</v>
      </c>
    </row>
    <row r="483" spans="1:21" x14ac:dyDescent="0.3">
      <c r="B483" t="s">
        <v>147</v>
      </c>
      <c r="C483" t="str">
        <f>IFERROR(VLOOKUP($B483,class!A$154:A$455,1,FALSE),"")</f>
        <v>South Cambridgeshire</v>
      </c>
      <c r="D483" s="34">
        <f t="shared" si="7"/>
        <v>349</v>
      </c>
      <c r="E483" s="34">
        <f t="shared" si="7"/>
        <v>215</v>
      </c>
      <c r="F483" s="34">
        <f t="shared" si="7"/>
        <v>145</v>
      </c>
      <c r="G483" s="34">
        <f t="shared" si="7"/>
        <v>141</v>
      </c>
      <c r="H483" s="34">
        <f t="shared" si="7"/>
        <v>192</v>
      </c>
      <c r="I483" s="34">
        <f t="shared" si="7"/>
        <v>237</v>
      </c>
      <c r="J483" s="34">
        <f t="shared" si="7"/>
        <v>56</v>
      </c>
      <c r="K483" s="34">
        <f t="shared" si="7"/>
        <v>100</v>
      </c>
      <c r="L483" s="34">
        <f t="shared" si="7"/>
        <v>123</v>
      </c>
      <c r="M483" s="34">
        <f t="shared" si="7"/>
        <v>273</v>
      </c>
      <c r="N483" s="34">
        <f t="shared" si="7"/>
        <v>436</v>
      </c>
      <c r="O483" s="34">
        <f>VLOOKUP($B483,$C$10:$O$432,O$458,FALSE)</f>
        <v>316</v>
      </c>
      <c r="U483">
        <f>VLOOKUP(B483,'16-64 population'!$A$8:$L$418,12,FALSE)</f>
        <v>95865</v>
      </c>
    </row>
    <row r="484" spans="1:21" x14ac:dyDescent="0.3">
      <c r="U484">
        <f>SUM(U479:U483)</f>
        <v>405777</v>
      </c>
    </row>
    <row r="485" spans="1:21" x14ac:dyDescent="0.3">
      <c r="A485" t="s">
        <v>906</v>
      </c>
      <c r="C485" t="s">
        <v>906</v>
      </c>
    </row>
    <row r="486" spans="1:21" x14ac:dyDescent="0.3">
      <c r="B486" t="s">
        <v>476</v>
      </c>
      <c r="D486" s="34" t="str">
        <f t="shared" ref="D486:N491" si="8">VLOOKUP($B486,$C$10:$N$432,D$458,FALSE)</f>
        <v>..</v>
      </c>
      <c r="E486" s="34" t="str">
        <f t="shared" si="8"/>
        <v>..</v>
      </c>
      <c r="F486" s="34" t="str">
        <f t="shared" si="8"/>
        <v>..</v>
      </c>
      <c r="G486" s="34" t="str">
        <f t="shared" si="8"/>
        <v>..</v>
      </c>
      <c r="H486" s="34" t="str">
        <f t="shared" si="8"/>
        <v>..</v>
      </c>
      <c r="I486" s="34" t="str">
        <f t="shared" si="8"/>
        <v>..</v>
      </c>
      <c r="J486" s="34" t="str">
        <f t="shared" si="8"/>
        <v>..</v>
      </c>
      <c r="K486" s="34" t="str">
        <f t="shared" si="8"/>
        <v>..</v>
      </c>
      <c r="L486" s="34" t="str">
        <f t="shared" si="8"/>
        <v>..</v>
      </c>
      <c r="M486" s="34" t="str">
        <f t="shared" si="8"/>
        <v>..</v>
      </c>
      <c r="N486" s="34" t="str">
        <f t="shared" si="8"/>
        <v>..</v>
      </c>
      <c r="O486" s="34" t="str">
        <f t="shared" ref="O486:O491" si="9">VLOOKUP($B486,$C$10:$O$432,O$458,FALSE)</f>
        <v>..</v>
      </c>
    </row>
    <row r="487" spans="1:21" x14ac:dyDescent="0.3">
      <c r="B487" t="s">
        <v>479</v>
      </c>
      <c r="D487" s="34" t="str">
        <f t="shared" si="8"/>
        <v>..</v>
      </c>
      <c r="E487" s="34" t="str">
        <f t="shared" si="8"/>
        <v>..</v>
      </c>
      <c r="F487" s="34" t="str">
        <f t="shared" si="8"/>
        <v>..</v>
      </c>
      <c r="G487" s="34" t="str">
        <f t="shared" si="8"/>
        <v>..</v>
      </c>
      <c r="H487" s="34" t="str">
        <f t="shared" si="8"/>
        <v>..</v>
      </c>
      <c r="I487" s="34" t="str">
        <f t="shared" si="8"/>
        <v>..</v>
      </c>
      <c r="J487" s="34" t="str">
        <f t="shared" si="8"/>
        <v>..</v>
      </c>
      <c r="K487" s="34" t="str">
        <f t="shared" si="8"/>
        <v>..</v>
      </c>
      <c r="L487" s="34" t="str">
        <f t="shared" si="8"/>
        <v>..</v>
      </c>
      <c r="M487" s="34" t="str">
        <f t="shared" si="8"/>
        <v>..</v>
      </c>
      <c r="N487" s="34" t="str">
        <f t="shared" si="8"/>
        <v>..</v>
      </c>
      <c r="O487" s="34" t="str">
        <f t="shared" si="9"/>
        <v>..</v>
      </c>
    </row>
    <row r="488" spans="1:21" x14ac:dyDescent="0.3">
      <c r="B488" t="s">
        <v>482</v>
      </c>
      <c r="D488" s="34" t="str">
        <f t="shared" si="8"/>
        <v>..</v>
      </c>
      <c r="E488" s="34" t="str">
        <f t="shared" si="8"/>
        <v>..</v>
      </c>
      <c r="F488" s="34" t="str">
        <f t="shared" si="8"/>
        <v>..</v>
      </c>
      <c r="G488" s="34" t="str">
        <f t="shared" si="8"/>
        <v>..</v>
      </c>
      <c r="H488" s="34" t="str">
        <f t="shared" si="8"/>
        <v>..</v>
      </c>
      <c r="I488" s="34" t="str">
        <f t="shared" si="8"/>
        <v>..</v>
      </c>
      <c r="J488" s="34" t="str">
        <f t="shared" si="8"/>
        <v>..</v>
      </c>
      <c r="K488" s="34" t="str">
        <f t="shared" si="8"/>
        <v>..</v>
      </c>
      <c r="L488" s="34" t="str">
        <f t="shared" si="8"/>
        <v>..</v>
      </c>
      <c r="M488" s="34" t="str">
        <f t="shared" si="8"/>
        <v>..</v>
      </c>
      <c r="N488" s="34" t="str">
        <f t="shared" si="8"/>
        <v>..</v>
      </c>
      <c r="O488" s="34" t="str">
        <f t="shared" si="9"/>
        <v>..</v>
      </c>
    </row>
    <row r="489" spans="1:21" x14ac:dyDescent="0.3">
      <c r="B489" t="s">
        <v>485</v>
      </c>
      <c r="D489" s="34" t="str">
        <f t="shared" si="8"/>
        <v>..</v>
      </c>
      <c r="E489" s="34" t="str">
        <f t="shared" si="8"/>
        <v>..</v>
      </c>
      <c r="F489" s="34" t="str">
        <f t="shared" si="8"/>
        <v>..</v>
      </c>
      <c r="G489" s="34" t="str">
        <f t="shared" si="8"/>
        <v>..</v>
      </c>
      <c r="H489" s="34" t="str">
        <f t="shared" si="8"/>
        <v>..</v>
      </c>
      <c r="I489" s="34" t="str">
        <f t="shared" si="8"/>
        <v>..</v>
      </c>
      <c r="J489" s="34" t="str">
        <f t="shared" si="8"/>
        <v>..</v>
      </c>
      <c r="K489" s="34" t="str">
        <f t="shared" si="8"/>
        <v>..</v>
      </c>
      <c r="L489" s="34" t="str">
        <f t="shared" si="8"/>
        <v>..</v>
      </c>
      <c r="M489" s="34" t="str">
        <f t="shared" si="8"/>
        <v>..</v>
      </c>
      <c r="N489" s="34" t="str">
        <f t="shared" si="8"/>
        <v>..</v>
      </c>
      <c r="O489" s="34" t="str">
        <f t="shared" si="9"/>
        <v>..</v>
      </c>
    </row>
    <row r="490" spans="1:21" x14ac:dyDescent="0.3">
      <c r="B490" t="s">
        <v>493</v>
      </c>
      <c r="D490" s="34" t="str">
        <f t="shared" si="8"/>
        <v>..</v>
      </c>
      <c r="E490" s="34" t="str">
        <f t="shared" si="8"/>
        <v>..</v>
      </c>
      <c r="F490" s="34" t="str">
        <f t="shared" si="8"/>
        <v>..</v>
      </c>
      <c r="G490" s="34" t="str">
        <f t="shared" si="8"/>
        <v>..</v>
      </c>
      <c r="H490" s="34" t="str">
        <f t="shared" si="8"/>
        <v>..</v>
      </c>
      <c r="I490" s="34" t="str">
        <f t="shared" si="8"/>
        <v>..</v>
      </c>
      <c r="J490" s="34" t="str">
        <f t="shared" si="8"/>
        <v>..</v>
      </c>
      <c r="K490" s="34" t="str">
        <f t="shared" si="8"/>
        <v>..</v>
      </c>
      <c r="L490" s="34" t="str">
        <f t="shared" si="8"/>
        <v>..</v>
      </c>
      <c r="M490" s="34" t="str">
        <f t="shared" si="8"/>
        <v>..</v>
      </c>
      <c r="N490" s="34" t="str">
        <f t="shared" si="8"/>
        <v>..</v>
      </c>
      <c r="O490" s="34" t="str">
        <f t="shared" si="9"/>
        <v>..</v>
      </c>
    </row>
    <row r="491" spans="1:21" x14ac:dyDescent="0.3">
      <c r="B491" t="s">
        <v>510</v>
      </c>
      <c r="D491" s="34" t="str">
        <f t="shared" si="8"/>
        <v>..</v>
      </c>
      <c r="E491" s="34" t="str">
        <f t="shared" si="8"/>
        <v>..</v>
      </c>
      <c r="F491" s="34" t="str">
        <f t="shared" si="8"/>
        <v>..</v>
      </c>
      <c r="G491" s="34" t="str">
        <f t="shared" si="8"/>
        <v>..</v>
      </c>
      <c r="H491" s="34" t="str">
        <f t="shared" si="8"/>
        <v>..</v>
      </c>
      <c r="I491" s="34" t="str">
        <f t="shared" si="8"/>
        <v>..</v>
      </c>
      <c r="J491" s="34" t="str">
        <f t="shared" si="8"/>
        <v>..</v>
      </c>
      <c r="K491" s="34" t="str">
        <f t="shared" si="8"/>
        <v>..</v>
      </c>
      <c r="L491" s="34" t="str">
        <f t="shared" si="8"/>
        <v>..</v>
      </c>
      <c r="M491" s="34" t="str">
        <f t="shared" si="8"/>
        <v>..</v>
      </c>
      <c r="N491" s="34" t="str">
        <f t="shared" si="8"/>
        <v>..</v>
      </c>
      <c r="O491" s="34" t="str">
        <f t="shared" si="9"/>
        <v>..</v>
      </c>
    </row>
    <row r="493" spans="1:21" x14ac:dyDescent="0.3">
      <c r="A493" t="s">
        <v>907</v>
      </c>
      <c r="C493" t="s">
        <v>907</v>
      </c>
    </row>
    <row r="494" spans="1:21" x14ac:dyDescent="0.3">
      <c r="B494" t="s">
        <v>825</v>
      </c>
      <c r="D494" s="34" t="str">
        <f t="shared" ref="D494:N500" si="10">VLOOKUP($B494,$C$10:$N$432,D$458,FALSE)</f>
        <v>..</v>
      </c>
      <c r="E494" s="34" t="str">
        <f t="shared" si="10"/>
        <v>..</v>
      </c>
      <c r="F494" s="34" t="str">
        <f t="shared" si="10"/>
        <v>..</v>
      </c>
      <c r="G494" s="34" t="str">
        <f t="shared" si="10"/>
        <v>..</v>
      </c>
      <c r="H494" s="34" t="str">
        <f t="shared" si="10"/>
        <v>..</v>
      </c>
      <c r="I494" s="34" t="str">
        <f t="shared" si="10"/>
        <v>..</v>
      </c>
      <c r="J494" s="34" t="str">
        <f t="shared" si="10"/>
        <v>..</v>
      </c>
      <c r="K494" s="34" t="str">
        <f t="shared" si="10"/>
        <v>..</v>
      </c>
      <c r="L494" s="34" t="str">
        <f t="shared" si="10"/>
        <v>..</v>
      </c>
      <c r="M494" s="34" t="str">
        <f t="shared" si="10"/>
        <v>..</v>
      </c>
      <c r="N494" s="34" t="str">
        <f t="shared" si="10"/>
        <v>..</v>
      </c>
      <c r="O494" s="34" t="str">
        <f t="shared" ref="O494:O500" si="11">VLOOKUP($B494,$C$10:$O$432,O$458,FALSE)</f>
        <v>..</v>
      </c>
    </row>
    <row r="495" spans="1:21" x14ac:dyDescent="0.3">
      <c r="B495" t="s">
        <v>827</v>
      </c>
      <c r="D495" s="34" t="str">
        <f t="shared" si="10"/>
        <v>..</v>
      </c>
      <c r="E495" s="34" t="str">
        <f t="shared" si="10"/>
        <v>..</v>
      </c>
      <c r="F495" s="34" t="str">
        <f t="shared" si="10"/>
        <v>..</v>
      </c>
      <c r="G495" s="34" t="str">
        <f t="shared" si="10"/>
        <v>..</v>
      </c>
      <c r="H495" s="34" t="str">
        <f t="shared" si="10"/>
        <v>..</v>
      </c>
      <c r="I495" s="34" t="str">
        <f t="shared" si="10"/>
        <v>..</v>
      </c>
      <c r="J495" s="34" t="str">
        <f t="shared" si="10"/>
        <v>..</v>
      </c>
      <c r="K495" s="34" t="str">
        <f t="shared" si="10"/>
        <v>..</v>
      </c>
      <c r="L495" s="34" t="str">
        <f t="shared" si="10"/>
        <v>..</v>
      </c>
      <c r="M495" s="34" t="str">
        <f t="shared" si="10"/>
        <v>..</v>
      </c>
      <c r="N495" s="34" t="str">
        <f t="shared" si="10"/>
        <v>..</v>
      </c>
      <c r="O495" s="34" t="str">
        <f t="shared" si="11"/>
        <v>..</v>
      </c>
    </row>
    <row r="496" spans="1:21" x14ac:dyDescent="0.3">
      <c r="B496" t="s">
        <v>53</v>
      </c>
      <c r="D496" s="34">
        <f t="shared" si="10"/>
        <v>0</v>
      </c>
      <c r="E496" s="34">
        <f t="shared" si="10"/>
        <v>7</v>
      </c>
      <c r="F496" s="34">
        <f t="shared" si="10"/>
        <v>0</v>
      </c>
      <c r="G496" s="34">
        <f t="shared" si="10"/>
        <v>0</v>
      </c>
      <c r="H496" s="34">
        <f t="shared" si="10"/>
        <v>0</v>
      </c>
      <c r="I496" s="34">
        <f t="shared" si="10"/>
        <v>0</v>
      </c>
      <c r="J496" s="34">
        <f t="shared" si="10"/>
        <v>2</v>
      </c>
      <c r="K496" s="34">
        <f t="shared" si="10"/>
        <v>0</v>
      </c>
      <c r="L496" s="34">
        <f t="shared" si="10"/>
        <v>0</v>
      </c>
      <c r="M496" s="34">
        <f t="shared" si="10"/>
        <v>0</v>
      </c>
      <c r="N496" s="34">
        <f t="shared" si="10"/>
        <v>0</v>
      </c>
      <c r="O496" s="34">
        <f t="shared" si="11"/>
        <v>0</v>
      </c>
    </row>
    <row r="497" spans="1:21" x14ac:dyDescent="0.3">
      <c r="B497" t="s">
        <v>843</v>
      </c>
      <c r="D497" s="34" t="str">
        <f t="shared" si="10"/>
        <v>..</v>
      </c>
      <c r="E497" s="34" t="str">
        <f t="shared" si="10"/>
        <v>..</v>
      </c>
      <c r="F497" s="34" t="str">
        <f t="shared" si="10"/>
        <v>..</v>
      </c>
      <c r="G497" s="34" t="str">
        <f t="shared" si="10"/>
        <v>..</v>
      </c>
      <c r="H497" s="34" t="str">
        <f t="shared" si="10"/>
        <v>..</v>
      </c>
      <c r="I497" s="34" t="str">
        <f t="shared" si="10"/>
        <v>..</v>
      </c>
      <c r="J497" s="34" t="str">
        <f t="shared" si="10"/>
        <v>..</v>
      </c>
      <c r="K497" s="34" t="str">
        <f t="shared" si="10"/>
        <v>..</v>
      </c>
      <c r="L497" s="34" t="str">
        <f t="shared" si="10"/>
        <v>..</v>
      </c>
      <c r="M497" s="34" t="str">
        <f t="shared" si="10"/>
        <v>..</v>
      </c>
      <c r="N497" s="34" t="str">
        <f t="shared" si="10"/>
        <v>..</v>
      </c>
      <c r="O497" s="34" t="str">
        <f t="shared" si="11"/>
        <v>..</v>
      </c>
    </row>
    <row r="498" spans="1:21" x14ac:dyDescent="0.3">
      <c r="B498" t="s">
        <v>849</v>
      </c>
      <c r="D498" s="34" t="str">
        <f t="shared" si="10"/>
        <v>..</v>
      </c>
      <c r="E498" s="34" t="str">
        <f t="shared" si="10"/>
        <v>..</v>
      </c>
      <c r="F498" s="34" t="str">
        <f t="shared" si="10"/>
        <v>..</v>
      </c>
      <c r="G498" s="34" t="str">
        <f t="shared" si="10"/>
        <v>..</v>
      </c>
      <c r="H498" s="34" t="str">
        <f t="shared" si="10"/>
        <v>..</v>
      </c>
      <c r="I498" s="34" t="str">
        <f t="shared" si="10"/>
        <v>..</v>
      </c>
      <c r="J498" s="34" t="str">
        <f t="shared" si="10"/>
        <v>..</v>
      </c>
      <c r="K498" s="34" t="str">
        <f t="shared" si="10"/>
        <v>..</v>
      </c>
      <c r="L498" s="34" t="str">
        <f t="shared" si="10"/>
        <v>..</v>
      </c>
      <c r="M498" s="34" t="str">
        <f t="shared" si="10"/>
        <v>..</v>
      </c>
      <c r="N498" s="34" t="str">
        <f t="shared" si="10"/>
        <v>..</v>
      </c>
      <c r="O498" s="34" t="str">
        <f t="shared" si="11"/>
        <v>..</v>
      </c>
    </row>
    <row r="499" spans="1:21" x14ac:dyDescent="0.3">
      <c r="B499" t="s">
        <v>858</v>
      </c>
      <c r="D499" s="34" t="str">
        <f t="shared" si="10"/>
        <v>..</v>
      </c>
      <c r="E499" s="34" t="str">
        <f t="shared" si="10"/>
        <v>..</v>
      </c>
      <c r="F499" s="34" t="str">
        <f t="shared" si="10"/>
        <v>..</v>
      </c>
      <c r="G499" s="34" t="str">
        <f t="shared" si="10"/>
        <v>..</v>
      </c>
      <c r="H499" s="34" t="str">
        <f t="shared" si="10"/>
        <v>..</v>
      </c>
      <c r="I499" s="34" t="str">
        <f t="shared" si="10"/>
        <v>..</v>
      </c>
      <c r="J499" s="34" t="str">
        <f t="shared" si="10"/>
        <v>..</v>
      </c>
      <c r="K499" s="34" t="str">
        <f t="shared" si="10"/>
        <v>..</v>
      </c>
      <c r="L499" s="34" t="str">
        <f t="shared" si="10"/>
        <v>..</v>
      </c>
      <c r="M499" s="34" t="str">
        <f t="shared" si="10"/>
        <v>..</v>
      </c>
      <c r="N499" s="34" t="str">
        <f t="shared" si="10"/>
        <v>..</v>
      </c>
      <c r="O499" s="34" t="str">
        <f t="shared" si="11"/>
        <v>..</v>
      </c>
    </row>
    <row r="500" spans="1:21" x14ac:dyDescent="0.3">
      <c r="B500" t="s">
        <v>863</v>
      </c>
      <c r="D500" s="34" t="str">
        <f t="shared" si="10"/>
        <v>..</v>
      </c>
      <c r="E500" s="34" t="str">
        <f t="shared" si="10"/>
        <v>..</v>
      </c>
      <c r="F500" s="34" t="str">
        <f t="shared" si="10"/>
        <v>..</v>
      </c>
      <c r="G500" s="34" t="str">
        <f t="shared" si="10"/>
        <v>..</v>
      </c>
      <c r="H500" s="34" t="str">
        <f t="shared" si="10"/>
        <v>..</v>
      </c>
      <c r="I500" s="34" t="str">
        <f t="shared" si="10"/>
        <v>..</v>
      </c>
      <c r="J500" s="34" t="str">
        <f t="shared" si="10"/>
        <v>..</v>
      </c>
      <c r="K500" s="34" t="str">
        <f t="shared" si="10"/>
        <v>..</v>
      </c>
      <c r="L500" s="34" t="str">
        <f t="shared" si="10"/>
        <v>..</v>
      </c>
      <c r="M500" s="34" t="str">
        <f t="shared" si="10"/>
        <v>..</v>
      </c>
      <c r="N500" s="34" t="str">
        <f t="shared" si="10"/>
        <v>..</v>
      </c>
      <c r="O500" s="34" t="str">
        <f t="shared" si="11"/>
        <v>..</v>
      </c>
    </row>
    <row r="502" spans="1:21" x14ac:dyDescent="0.3">
      <c r="A502" t="s">
        <v>158</v>
      </c>
      <c r="B502" t="s">
        <v>158</v>
      </c>
      <c r="C502" t="s">
        <v>158</v>
      </c>
      <c r="D502" s="34">
        <f>SUM(D503:D508)</f>
        <v>321</v>
      </c>
      <c r="E502" s="34">
        <f t="shared" ref="E502:N502" si="12">SUM(E503:E508)</f>
        <v>394</v>
      </c>
      <c r="F502" s="34">
        <f t="shared" si="12"/>
        <v>528</v>
      </c>
      <c r="G502" s="34">
        <f t="shared" si="12"/>
        <v>388</v>
      </c>
      <c r="H502" s="34">
        <f t="shared" si="12"/>
        <v>324</v>
      </c>
      <c r="I502" s="34">
        <f t="shared" si="12"/>
        <v>590</v>
      </c>
      <c r="J502" s="34">
        <f t="shared" si="12"/>
        <v>275</v>
      </c>
      <c r="K502" s="34">
        <f t="shared" si="12"/>
        <v>413</v>
      </c>
      <c r="L502" s="34">
        <f t="shared" si="12"/>
        <v>285</v>
      </c>
      <c r="M502" s="34">
        <f t="shared" si="12"/>
        <v>374</v>
      </c>
      <c r="N502" s="34">
        <f t="shared" si="12"/>
        <v>257</v>
      </c>
      <c r="O502" s="34">
        <f t="shared" ref="O502" si="13">SUM(O503:O508)</f>
        <v>272</v>
      </c>
      <c r="T502">
        <f>VLOOKUP($B502,'16-64 population'!$A$8:$L$418,12,FALSE)</f>
        <v>295387</v>
      </c>
    </row>
    <row r="503" spans="1:21" x14ac:dyDescent="0.3">
      <c r="B503" t="s">
        <v>157</v>
      </c>
      <c r="C503" t="str">
        <f>IFERROR(VLOOKUP($B503,class!A$154:A$455,1,FALSE),"")</f>
        <v>Allerdale</v>
      </c>
      <c r="D503" s="34">
        <f t="shared" ref="D503:N508" si="14">VLOOKUP($B503,$C$10:$N$432,D$458,FALSE)</f>
        <v>103</v>
      </c>
      <c r="E503" s="34">
        <f t="shared" si="14"/>
        <v>57</v>
      </c>
      <c r="F503" s="34">
        <f t="shared" si="14"/>
        <v>153</v>
      </c>
      <c r="G503" s="34">
        <f t="shared" si="14"/>
        <v>97</v>
      </c>
      <c r="H503" s="34">
        <f t="shared" si="14"/>
        <v>56</v>
      </c>
      <c r="I503" s="34">
        <f t="shared" si="14"/>
        <v>116</v>
      </c>
      <c r="J503" s="34">
        <f t="shared" si="14"/>
        <v>94</v>
      </c>
      <c r="K503" s="34">
        <f t="shared" si="14"/>
        <v>136</v>
      </c>
      <c r="L503" s="34">
        <f t="shared" si="14"/>
        <v>74</v>
      </c>
      <c r="M503" s="34">
        <f t="shared" si="14"/>
        <v>66</v>
      </c>
      <c r="N503" s="34">
        <f t="shared" si="14"/>
        <v>39</v>
      </c>
      <c r="O503" s="34">
        <f t="shared" ref="O503:O508" si="15">VLOOKUP($B503,$C$10:$O$432,O$458,FALSE)</f>
        <v>25</v>
      </c>
      <c r="U503">
        <f>VLOOKUP(B503,'16-64 population'!$A$8:$L$418,12,FALSE)</f>
        <v>57555</v>
      </c>
    </row>
    <row r="504" spans="1:21" x14ac:dyDescent="0.3">
      <c r="B504" t="s">
        <v>170</v>
      </c>
      <c r="C504" t="str">
        <f>IFERROR(VLOOKUP($B504,class!A$154:A$455,1,FALSE),"")</f>
        <v>Barrow-in-Furness</v>
      </c>
      <c r="D504" s="34">
        <f t="shared" si="14"/>
        <v>0</v>
      </c>
      <c r="E504" s="34">
        <f t="shared" si="14"/>
        <v>62</v>
      </c>
      <c r="F504" s="34">
        <f t="shared" si="14"/>
        <v>14</v>
      </c>
      <c r="G504" s="34">
        <f t="shared" si="14"/>
        <v>11</v>
      </c>
      <c r="H504" s="34">
        <f t="shared" si="14"/>
        <v>27</v>
      </c>
      <c r="I504" s="34">
        <f t="shared" si="14"/>
        <v>0</v>
      </c>
      <c r="J504" s="34">
        <f t="shared" si="14"/>
        <v>2</v>
      </c>
      <c r="K504" s="34">
        <f t="shared" si="14"/>
        <v>0</v>
      </c>
      <c r="L504" s="34">
        <f t="shared" si="14"/>
        <v>8</v>
      </c>
      <c r="M504" s="34">
        <f t="shared" si="14"/>
        <v>0</v>
      </c>
      <c r="N504" s="34">
        <f t="shared" si="14"/>
        <v>0</v>
      </c>
      <c r="O504" s="34">
        <f t="shared" si="15"/>
        <v>0</v>
      </c>
      <c r="U504">
        <f>VLOOKUP(B504,'16-64 population'!$A$8:$L$418,12,FALSE)</f>
        <v>40678</v>
      </c>
    </row>
    <row r="505" spans="1:21" x14ac:dyDescent="0.3">
      <c r="B505" t="s">
        <v>180</v>
      </c>
      <c r="C505" t="str">
        <f>IFERROR(VLOOKUP($B505,class!A$154:A$455,1,FALSE),"")</f>
        <v>Carlisle</v>
      </c>
      <c r="D505" s="34">
        <f t="shared" si="14"/>
        <v>40</v>
      </c>
      <c r="E505" s="34">
        <f t="shared" si="14"/>
        <v>146</v>
      </c>
      <c r="F505" s="34">
        <f t="shared" si="14"/>
        <v>188</v>
      </c>
      <c r="G505" s="34">
        <f t="shared" si="14"/>
        <v>51</v>
      </c>
      <c r="H505" s="34">
        <f t="shared" si="14"/>
        <v>67</v>
      </c>
      <c r="I505" s="34">
        <f t="shared" si="14"/>
        <v>141</v>
      </c>
      <c r="J505" s="34">
        <f t="shared" si="14"/>
        <v>55</v>
      </c>
      <c r="K505" s="34">
        <f t="shared" si="14"/>
        <v>140</v>
      </c>
      <c r="L505" s="34">
        <f t="shared" si="14"/>
        <v>90</v>
      </c>
      <c r="M505" s="34">
        <f t="shared" si="14"/>
        <v>144</v>
      </c>
      <c r="N505" s="34">
        <f t="shared" si="14"/>
        <v>140</v>
      </c>
      <c r="O505" s="34">
        <f t="shared" si="15"/>
        <v>139</v>
      </c>
      <c r="U505">
        <f>VLOOKUP(B505,'16-64 population'!$A$8:$L$418,12,FALSE)</f>
        <v>65520</v>
      </c>
    </row>
    <row r="506" spans="1:21" x14ac:dyDescent="0.3">
      <c r="B506" t="s">
        <v>188</v>
      </c>
      <c r="C506" t="str">
        <f>IFERROR(VLOOKUP($B506,class!A$154:A$455,1,FALSE),"")</f>
        <v>Copeland</v>
      </c>
      <c r="D506" s="34">
        <f t="shared" si="14"/>
        <v>39</v>
      </c>
      <c r="E506" s="34">
        <f t="shared" si="14"/>
        <v>50</v>
      </c>
      <c r="F506" s="34">
        <f t="shared" si="14"/>
        <v>39</v>
      </c>
      <c r="G506" s="34">
        <f t="shared" si="14"/>
        <v>55</v>
      </c>
      <c r="H506" s="34">
        <f t="shared" si="14"/>
        <v>60</v>
      </c>
      <c r="I506" s="34">
        <f t="shared" si="14"/>
        <v>65</v>
      </c>
      <c r="J506" s="34">
        <f t="shared" si="14"/>
        <v>15</v>
      </c>
      <c r="K506" s="34">
        <f t="shared" si="14"/>
        <v>4</v>
      </c>
      <c r="L506" s="34">
        <f t="shared" si="14"/>
        <v>0</v>
      </c>
      <c r="M506" s="34">
        <f t="shared" si="14"/>
        <v>0</v>
      </c>
      <c r="N506" s="34">
        <f t="shared" si="14"/>
        <v>0</v>
      </c>
      <c r="O506" s="34">
        <f t="shared" si="15"/>
        <v>26</v>
      </c>
      <c r="U506">
        <f>VLOOKUP(B506,'16-64 population'!$A$8:$L$418,12,FALSE)</f>
        <v>41200</v>
      </c>
    </row>
    <row r="507" spans="1:21" x14ac:dyDescent="0.3">
      <c r="B507" t="s">
        <v>191</v>
      </c>
      <c r="C507" t="str">
        <f>IFERROR(VLOOKUP($B507,class!A$154:A$455,1,FALSE),"")</f>
        <v>Eden</v>
      </c>
      <c r="D507" s="34">
        <f t="shared" si="14"/>
        <v>45</v>
      </c>
      <c r="E507" s="34">
        <f t="shared" si="14"/>
        <v>27</v>
      </c>
      <c r="F507" s="34">
        <f t="shared" si="14"/>
        <v>67</v>
      </c>
      <c r="G507" s="34">
        <f t="shared" si="14"/>
        <v>105</v>
      </c>
      <c r="H507" s="34">
        <f t="shared" si="14"/>
        <v>31</v>
      </c>
      <c r="I507" s="34">
        <f t="shared" si="14"/>
        <v>42</v>
      </c>
      <c r="J507" s="34">
        <f t="shared" si="14"/>
        <v>41</v>
      </c>
      <c r="K507" s="34">
        <f t="shared" si="14"/>
        <v>31</v>
      </c>
      <c r="L507" s="34">
        <f t="shared" si="14"/>
        <v>37</v>
      </c>
      <c r="M507" s="34">
        <f t="shared" si="14"/>
        <v>52</v>
      </c>
      <c r="N507" s="34">
        <f t="shared" si="14"/>
        <v>25</v>
      </c>
      <c r="O507" s="34">
        <f t="shared" si="15"/>
        <v>38</v>
      </c>
      <c r="U507">
        <f>VLOOKUP(B507,'16-64 population'!$A$8:$L$418,12,FALSE)</f>
        <v>30854</v>
      </c>
    </row>
    <row r="508" spans="1:21" x14ac:dyDescent="0.3">
      <c r="B508" t="s">
        <v>205</v>
      </c>
      <c r="C508" t="str">
        <f>IFERROR(VLOOKUP($B508,class!A$154:A$455,1,FALSE),"")</f>
        <v>South Lakeland</v>
      </c>
      <c r="D508" s="34">
        <f t="shared" si="14"/>
        <v>94</v>
      </c>
      <c r="E508" s="34">
        <f t="shared" si="14"/>
        <v>52</v>
      </c>
      <c r="F508" s="34">
        <f t="shared" si="14"/>
        <v>67</v>
      </c>
      <c r="G508" s="34">
        <f t="shared" si="14"/>
        <v>69</v>
      </c>
      <c r="H508" s="34">
        <f t="shared" si="14"/>
        <v>83</v>
      </c>
      <c r="I508" s="34">
        <f t="shared" si="14"/>
        <v>226</v>
      </c>
      <c r="J508" s="34">
        <f t="shared" si="14"/>
        <v>68</v>
      </c>
      <c r="K508" s="34">
        <f t="shared" si="14"/>
        <v>102</v>
      </c>
      <c r="L508" s="34">
        <f t="shared" si="14"/>
        <v>76</v>
      </c>
      <c r="M508" s="34">
        <f t="shared" si="14"/>
        <v>112</v>
      </c>
      <c r="N508" s="34">
        <f t="shared" si="14"/>
        <v>53</v>
      </c>
      <c r="O508" s="34">
        <f t="shared" si="15"/>
        <v>44</v>
      </c>
      <c r="U508">
        <f>VLOOKUP(B508,'16-64 population'!$A$8:$L$418,12,FALSE)</f>
        <v>59580</v>
      </c>
    </row>
    <row r="509" spans="1:21" x14ac:dyDescent="0.3">
      <c r="U509">
        <f>SUM(U503:U508)</f>
        <v>295387</v>
      </c>
    </row>
    <row r="510" spans="1:21" x14ac:dyDescent="0.3">
      <c r="A510" t="s">
        <v>211</v>
      </c>
      <c r="B510" t="s">
        <v>211</v>
      </c>
      <c r="C510" t="s">
        <v>211</v>
      </c>
      <c r="D510" s="34">
        <f>SUM(D511:D518)</f>
        <v>475</v>
      </c>
      <c r="E510" s="34">
        <f t="shared" ref="E510:N510" si="16">SUM(E511:E518)</f>
        <v>441</v>
      </c>
      <c r="F510" s="34">
        <f t="shared" si="16"/>
        <v>392</v>
      </c>
      <c r="G510" s="34">
        <f t="shared" si="16"/>
        <v>460</v>
      </c>
      <c r="H510" s="34">
        <f t="shared" si="16"/>
        <v>362</v>
      </c>
      <c r="I510" s="34">
        <f t="shared" si="16"/>
        <v>662</v>
      </c>
      <c r="J510" s="34">
        <f t="shared" si="16"/>
        <v>451</v>
      </c>
      <c r="K510" s="34">
        <f t="shared" si="16"/>
        <v>314</v>
      </c>
      <c r="L510" s="34">
        <f t="shared" si="16"/>
        <v>630</v>
      </c>
      <c r="M510" s="34">
        <f t="shared" si="16"/>
        <v>780</v>
      </c>
      <c r="N510" s="34">
        <f t="shared" si="16"/>
        <v>691</v>
      </c>
      <c r="O510" s="34">
        <f t="shared" ref="O510" si="17">SUM(O511:O518)</f>
        <v>584</v>
      </c>
      <c r="T510">
        <f>VLOOKUP($B510,'16-64 population'!$A$8:$L$418,12,FALSE)</f>
        <v>490011</v>
      </c>
    </row>
    <row r="511" spans="1:21" x14ac:dyDescent="0.3">
      <c r="B511" t="s">
        <v>210</v>
      </c>
      <c r="C511" t="str">
        <f>IFERROR(VLOOKUP($B511,class!A$154:A$455,1,FALSE),"")</f>
        <v>Amber Valley</v>
      </c>
      <c r="D511" s="34">
        <f t="shared" ref="D511:N518" si="18">VLOOKUP($B511,$C$10:$N$432,D$458,FALSE)</f>
        <v>18</v>
      </c>
      <c r="E511" s="34">
        <f t="shared" si="18"/>
        <v>91</v>
      </c>
      <c r="F511" s="34">
        <f t="shared" si="18"/>
        <v>70</v>
      </c>
      <c r="G511" s="34">
        <f t="shared" si="18"/>
        <v>56</v>
      </c>
      <c r="H511" s="34">
        <f t="shared" si="18"/>
        <v>40</v>
      </c>
      <c r="I511" s="34">
        <f t="shared" si="18"/>
        <v>43</v>
      </c>
      <c r="J511" s="34">
        <f t="shared" si="18"/>
        <v>65</v>
      </c>
      <c r="K511" s="34">
        <f t="shared" si="18"/>
        <v>60</v>
      </c>
      <c r="L511" s="34">
        <f t="shared" si="18"/>
        <v>82</v>
      </c>
      <c r="M511" s="34">
        <f t="shared" si="18"/>
        <v>77</v>
      </c>
      <c r="N511" s="34">
        <f t="shared" si="18"/>
        <v>88</v>
      </c>
      <c r="O511" s="34">
        <f t="shared" ref="O511:O518" si="19">VLOOKUP($B511,$C$10:$O$432,O$458,FALSE)</f>
        <v>76</v>
      </c>
      <c r="U511">
        <f>VLOOKUP(B511,'16-64 population'!$A$8:$L$418,12,FALSE)</f>
        <v>78127</v>
      </c>
    </row>
    <row r="512" spans="1:21" x14ac:dyDescent="0.3">
      <c r="B512" t="s">
        <v>218</v>
      </c>
      <c r="C512" t="str">
        <f>IFERROR(VLOOKUP($B512,class!A$154:A$455,1,FALSE),"")</f>
        <v>Bolsover</v>
      </c>
      <c r="D512" s="34">
        <f t="shared" si="18"/>
        <v>35</v>
      </c>
      <c r="E512" s="34">
        <f t="shared" si="18"/>
        <v>33</v>
      </c>
      <c r="F512" s="34">
        <f t="shared" si="18"/>
        <v>58</v>
      </c>
      <c r="G512" s="34">
        <f t="shared" si="18"/>
        <v>32</v>
      </c>
      <c r="H512" s="34">
        <f t="shared" si="18"/>
        <v>48</v>
      </c>
      <c r="I512" s="34">
        <f t="shared" si="18"/>
        <v>56</v>
      </c>
      <c r="J512" s="34">
        <f t="shared" si="18"/>
        <v>0</v>
      </c>
      <c r="K512" s="34">
        <f t="shared" si="18"/>
        <v>8</v>
      </c>
      <c r="L512" s="34">
        <f t="shared" si="18"/>
        <v>34</v>
      </c>
      <c r="M512" s="34">
        <f t="shared" si="18"/>
        <v>84</v>
      </c>
      <c r="N512" s="34">
        <f t="shared" si="18"/>
        <v>38</v>
      </c>
      <c r="O512" s="34">
        <f t="shared" si="19"/>
        <v>55</v>
      </c>
      <c r="U512">
        <f>VLOOKUP(B512,'16-64 population'!$A$8:$L$418,12,FALSE)</f>
        <v>50085</v>
      </c>
    </row>
    <row r="513" spans="1:21" x14ac:dyDescent="0.3">
      <c r="B513" t="s">
        <v>226</v>
      </c>
      <c r="C513" t="str">
        <f>IFERROR(VLOOKUP($B513,class!A$154:A$455,1,FALSE),"")</f>
        <v>Chesterfield</v>
      </c>
      <c r="D513" s="34">
        <f t="shared" si="18"/>
        <v>32</v>
      </c>
      <c r="E513" s="34">
        <f t="shared" si="18"/>
        <v>13</v>
      </c>
      <c r="F513" s="34">
        <f t="shared" si="18"/>
        <v>24</v>
      </c>
      <c r="G513" s="34">
        <f t="shared" si="18"/>
        <v>26</v>
      </c>
      <c r="H513" s="34">
        <f t="shared" si="18"/>
        <v>38</v>
      </c>
      <c r="I513" s="34">
        <f t="shared" si="18"/>
        <v>70</v>
      </c>
      <c r="J513" s="34">
        <f t="shared" si="18"/>
        <v>30</v>
      </c>
      <c r="K513" s="34">
        <f t="shared" si="18"/>
        <v>11</v>
      </c>
      <c r="L513" s="34">
        <f t="shared" si="18"/>
        <v>19</v>
      </c>
      <c r="M513" s="34">
        <f t="shared" si="18"/>
        <v>24</v>
      </c>
      <c r="N513" s="34">
        <f t="shared" si="18"/>
        <v>25</v>
      </c>
      <c r="O513" s="34">
        <f t="shared" si="19"/>
        <v>17</v>
      </c>
      <c r="U513">
        <f>VLOOKUP(B513,'16-64 population'!$A$8:$L$418,12,FALSE)</f>
        <v>64790</v>
      </c>
    </row>
    <row r="514" spans="1:21" x14ac:dyDescent="0.3">
      <c r="B514" t="s">
        <v>236</v>
      </c>
      <c r="C514" t="str">
        <f>IFERROR(VLOOKUP($B514,class!A$154:A$455,1,FALSE),"")</f>
        <v>Derbyshire Dales</v>
      </c>
      <c r="D514" s="34">
        <f t="shared" si="18"/>
        <v>154</v>
      </c>
      <c r="E514" s="34">
        <f t="shared" si="18"/>
        <v>68</v>
      </c>
      <c r="F514" s="34">
        <f t="shared" si="18"/>
        <v>41</v>
      </c>
      <c r="G514" s="34">
        <f t="shared" si="18"/>
        <v>94</v>
      </c>
      <c r="H514" s="34">
        <f t="shared" si="18"/>
        <v>79</v>
      </c>
      <c r="I514" s="34">
        <f t="shared" si="18"/>
        <v>39</v>
      </c>
      <c r="J514" s="34">
        <f t="shared" si="18"/>
        <v>15</v>
      </c>
      <c r="K514" s="34">
        <f t="shared" si="18"/>
        <v>11</v>
      </c>
      <c r="L514" s="34">
        <f t="shared" si="18"/>
        <v>24</v>
      </c>
      <c r="M514" s="34">
        <f t="shared" si="18"/>
        <v>127</v>
      </c>
      <c r="N514" s="34">
        <f t="shared" si="18"/>
        <v>23</v>
      </c>
      <c r="O514" s="34">
        <f t="shared" si="19"/>
        <v>22</v>
      </c>
      <c r="U514">
        <f>VLOOKUP(B514,'16-64 population'!$A$8:$L$418,12,FALSE)</f>
        <v>41810</v>
      </c>
    </row>
    <row r="515" spans="1:21" x14ac:dyDescent="0.3">
      <c r="B515" t="s">
        <v>242</v>
      </c>
      <c r="C515" t="str">
        <f>IFERROR(VLOOKUP($B515,class!A$154:A$455,1,FALSE),"")</f>
        <v>Erewash</v>
      </c>
      <c r="D515" s="34">
        <f t="shared" si="18"/>
        <v>66</v>
      </c>
      <c r="E515" s="34">
        <f t="shared" si="18"/>
        <v>98</v>
      </c>
      <c r="F515" s="34">
        <f t="shared" si="18"/>
        <v>41</v>
      </c>
      <c r="G515" s="34">
        <f t="shared" si="18"/>
        <v>17</v>
      </c>
      <c r="H515" s="34">
        <f t="shared" si="18"/>
        <v>108</v>
      </c>
      <c r="I515" s="34">
        <f t="shared" si="18"/>
        <v>141</v>
      </c>
      <c r="J515" s="34">
        <f t="shared" si="18"/>
        <v>34</v>
      </c>
      <c r="K515" s="34">
        <f t="shared" si="18"/>
        <v>28</v>
      </c>
      <c r="L515" s="34">
        <f t="shared" si="18"/>
        <v>75</v>
      </c>
      <c r="M515" s="34">
        <f t="shared" si="18"/>
        <v>54</v>
      </c>
      <c r="N515" s="34">
        <f t="shared" si="18"/>
        <v>90</v>
      </c>
      <c r="O515" s="34">
        <f t="shared" si="19"/>
        <v>37</v>
      </c>
      <c r="U515">
        <f>VLOOKUP(B515,'16-64 population'!$A$8:$L$418,12,FALSE)</f>
        <v>71002</v>
      </c>
    </row>
    <row r="516" spans="1:21" x14ac:dyDescent="0.3">
      <c r="B516" t="s">
        <v>246</v>
      </c>
      <c r="C516" t="str">
        <f>IFERROR(VLOOKUP($B516,class!A$154:A$455,1,FALSE),"")</f>
        <v>High Peak</v>
      </c>
      <c r="D516" s="34">
        <f t="shared" si="18"/>
        <v>19</v>
      </c>
      <c r="E516" s="34">
        <f t="shared" si="18"/>
        <v>22</v>
      </c>
      <c r="F516" s="34">
        <f t="shared" si="18"/>
        <v>37</v>
      </c>
      <c r="G516" s="34">
        <f t="shared" si="18"/>
        <v>54</v>
      </c>
      <c r="H516" s="34">
        <f t="shared" si="18"/>
        <v>2</v>
      </c>
      <c r="I516" s="34">
        <f t="shared" si="18"/>
        <v>57</v>
      </c>
      <c r="J516" s="34">
        <f t="shared" si="18"/>
        <v>36</v>
      </c>
      <c r="K516" s="34">
        <f t="shared" si="18"/>
        <v>53</v>
      </c>
      <c r="L516" s="34">
        <f t="shared" si="18"/>
        <v>31</v>
      </c>
      <c r="M516" s="34">
        <f t="shared" si="18"/>
        <v>138</v>
      </c>
      <c r="N516" s="34">
        <f t="shared" si="18"/>
        <v>33</v>
      </c>
      <c r="O516" s="34">
        <f t="shared" si="19"/>
        <v>34</v>
      </c>
      <c r="U516">
        <f>VLOOKUP(B516,'16-64 population'!$A$8:$L$418,12,FALSE)</f>
        <v>57102</v>
      </c>
    </row>
    <row r="517" spans="1:21" x14ac:dyDescent="0.3">
      <c r="B517" t="s">
        <v>250</v>
      </c>
      <c r="C517" t="str">
        <f>IFERROR(VLOOKUP($B517,class!A$154:A$455,1,FALSE),"")</f>
        <v>North East Derbyshire</v>
      </c>
      <c r="D517" s="34">
        <f t="shared" si="18"/>
        <v>53</v>
      </c>
      <c r="E517" s="34">
        <f t="shared" si="18"/>
        <v>7</v>
      </c>
      <c r="F517" s="34">
        <f t="shared" si="18"/>
        <v>24</v>
      </c>
      <c r="G517" s="34">
        <f t="shared" si="18"/>
        <v>61</v>
      </c>
      <c r="H517" s="34">
        <f t="shared" si="18"/>
        <v>29</v>
      </c>
      <c r="I517" s="34">
        <f t="shared" si="18"/>
        <v>160</v>
      </c>
      <c r="J517" s="34">
        <f t="shared" si="18"/>
        <v>207</v>
      </c>
      <c r="K517" s="34">
        <f t="shared" si="18"/>
        <v>5</v>
      </c>
      <c r="L517" s="34">
        <f t="shared" si="18"/>
        <v>83</v>
      </c>
      <c r="M517" s="34">
        <f t="shared" si="18"/>
        <v>51</v>
      </c>
      <c r="N517" s="34">
        <f t="shared" si="18"/>
        <v>98</v>
      </c>
      <c r="O517" s="34">
        <f t="shared" si="19"/>
        <v>93</v>
      </c>
      <c r="U517">
        <f>VLOOKUP(B517,'16-64 population'!$A$8:$L$418,12,FALSE)</f>
        <v>59674</v>
      </c>
    </row>
    <row r="518" spans="1:21" x14ac:dyDescent="0.3">
      <c r="B518" t="s">
        <v>254</v>
      </c>
      <c r="C518" t="str">
        <f>IFERROR(VLOOKUP($B518,class!A$154:A$455,1,FALSE),"")</f>
        <v>South Derbyshire</v>
      </c>
      <c r="D518" s="34">
        <f t="shared" si="18"/>
        <v>98</v>
      </c>
      <c r="E518" s="34">
        <f t="shared" si="18"/>
        <v>109</v>
      </c>
      <c r="F518" s="34">
        <f t="shared" si="18"/>
        <v>97</v>
      </c>
      <c r="G518" s="34">
        <f t="shared" si="18"/>
        <v>120</v>
      </c>
      <c r="H518" s="34">
        <f t="shared" si="18"/>
        <v>18</v>
      </c>
      <c r="I518" s="34">
        <f t="shared" si="18"/>
        <v>96</v>
      </c>
      <c r="J518" s="34">
        <f t="shared" si="18"/>
        <v>64</v>
      </c>
      <c r="K518" s="34">
        <f t="shared" si="18"/>
        <v>138</v>
      </c>
      <c r="L518" s="34">
        <f t="shared" si="18"/>
        <v>282</v>
      </c>
      <c r="M518" s="34">
        <f t="shared" si="18"/>
        <v>225</v>
      </c>
      <c r="N518" s="34">
        <f t="shared" si="18"/>
        <v>296</v>
      </c>
      <c r="O518" s="34">
        <f t="shared" si="19"/>
        <v>250</v>
      </c>
      <c r="U518">
        <f>VLOOKUP(B518,'16-64 population'!$A$8:$L$418,12,FALSE)</f>
        <v>67421</v>
      </c>
    </row>
    <row r="519" spans="1:21" x14ac:dyDescent="0.3">
      <c r="U519">
        <f>SUM(U511:U518)</f>
        <v>490011</v>
      </c>
    </row>
    <row r="520" spans="1:21" x14ac:dyDescent="0.3">
      <c r="A520" t="s">
        <v>261</v>
      </c>
      <c r="B520" t="s">
        <v>261</v>
      </c>
      <c r="C520" t="s">
        <v>261</v>
      </c>
      <c r="D520" s="34">
        <f>SUM(D521:D528)</f>
        <v>625</v>
      </c>
      <c r="E520" s="34">
        <f t="shared" ref="E520:N520" si="20">SUM(E521:E528)</f>
        <v>904</v>
      </c>
      <c r="F520" s="34">
        <f t="shared" si="20"/>
        <v>619</v>
      </c>
      <c r="G520" s="34">
        <f t="shared" si="20"/>
        <v>483</v>
      </c>
      <c r="H520" s="34">
        <f t="shared" si="20"/>
        <v>870</v>
      </c>
      <c r="I520" s="34">
        <f t="shared" si="20"/>
        <v>1204</v>
      </c>
      <c r="J520" s="34">
        <f t="shared" si="20"/>
        <v>531</v>
      </c>
      <c r="K520" s="34">
        <f t="shared" si="20"/>
        <v>527</v>
      </c>
      <c r="L520" s="34">
        <f t="shared" si="20"/>
        <v>890</v>
      </c>
      <c r="M520" s="34">
        <f t="shared" si="20"/>
        <v>878</v>
      </c>
      <c r="N520" s="34">
        <f t="shared" si="20"/>
        <v>1129</v>
      </c>
      <c r="O520" s="34">
        <f t="shared" ref="O520" si="21">SUM(O521:O528)</f>
        <v>584</v>
      </c>
      <c r="T520">
        <f>VLOOKUP($B520,'16-64 population'!$A$8:$L$418,12,FALSE)</f>
        <v>467058</v>
      </c>
    </row>
    <row r="521" spans="1:21" x14ac:dyDescent="0.3">
      <c r="B521" t="s">
        <v>260</v>
      </c>
      <c r="C521" t="str">
        <f>IFERROR(VLOOKUP($B521,class!A$154:A$455,1,FALSE),"")</f>
        <v>East Devon</v>
      </c>
      <c r="D521" s="34">
        <f t="shared" ref="D521:N528" si="22">VLOOKUP($B521,$C$10:$N$432,D$458,FALSE)</f>
        <v>21</v>
      </c>
      <c r="E521" s="34">
        <f t="shared" si="22"/>
        <v>113</v>
      </c>
      <c r="F521" s="34">
        <f t="shared" si="22"/>
        <v>153</v>
      </c>
      <c r="G521" s="34">
        <f t="shared" si="22"/>
        <v>108</v>
      </c>
      <c r="H521" s="34">
        <f t="shared" si="22"/>
        <v>237</v>
      </c>
      <c r="I521" s="34">
        <f t="shared" si="22"/>
        <v>428</v>
      </c>
      <c r="J521" s="34">
        <f t="shared" si="22"/>
        <v>135</v>
      </c>
      <c r="K521" s="34">
        <f t="shared" si="22"/>
        <v>146</v>
      </c>
      <c r="L521" s="34">
        <f t="shared" si="22"/>
        <v>220</v>
      </c>
      <c r="M521" s="34">
        <f t="shared" si="22"/>
        <v>396</v>
      </c>
      <c r="N521" s="34">
        <f t="shared" si="22"/>
        <v>343</v>
      </c>
      <c r="O521" s="34">
        <f t="shared" ref="O521:O528" si="23">VLOOKUP($B521,$C$10:$O$432,O$458,FALSE)</f>
        <v>221</v>
      </c>
      <c r="U521">
        <f>VLOOKUP(B521,'16-64 population'!$A$8:$L$418,12,FALSE)</f>
        <v>78485</v>
      </c>
    </row>
    <row r="522" spans="1:21" x14ac:dyDescent="0.3">
      <c r="B522" t="s">
        <v>265</v>
      </c>
      <c r="C522" t="str">
        <f>IFERROR(VLOOKUP($B522,class!A$154:A$455,1,FALSE),"")</f>
        <v>Exeter</v>
      </c>
      <c r="D522" s="34">
        <f t="shared" si="22"/>
        <v>139</v>
      </c>
      <c r="E522" s="34">
        <f t="shared" si="22"/>
        <v>230</v>
      </c>
      <c r="F522" s="34">
        <f t="shared" si="22"/>
        <v>117</v>
      </c>
      <c r="G522" s="34">
        <f t="shared" si="22"/>
        <v>54</v>
      </c>
      <c r="H522" s="34">
        <f t="shared" si="22"/>
        <v>91</v>
      </c>
      <c r="I522" s="34">
        <f t="shared" si="22"/>
        <v>22</v>
      </c>
      <c r="J522" s="34">
        <f t="shared" si="22"/>
        <v>77</v>
      </c>
      <c r="K522" s="34">
        <f t="shared" si="22"/>
        <v>29</v>
      </c>
      <c r="L522" s="34">
        <f t="shared" si="22"/>
        <v>144</v>
      </c>
      <c r="M522" s="34">
        <f t="shared" si="22"/>
        <v>71</v>
      </c>
      <c r="N522" s="34">
        <f t="shared" si="22"/>
        <v>81</v>
      </c>
      <c r="O522" s="34">
        <f t="shared" si="23"/>
        <v>40</v>
      </c>
      <c r="U522">
        <f>VLOOKUP(B522,'16-64 population'!$A$8:$L$418,12,FALSE)</f>
        <v>89928</v>
      </c>
    </row>
    <row r="523" spans="1:21" x14ac:dyDescent="0.3">
      <c r="B523" t="s">
        <v>272</v>
      </c>
      <c r="C523" t="str">
        <f>IFERROR(VLOOKUP($B523,class!A$154:A$455,1,FALSE),"")</f>
        <v>Mid Devon</v>
      </c>
      <c r="D523" s="34">
        <f t="shared" si="22"/>
        <v>47</v>
      </c>
      <c r="E523" s="34">
        <f t="shared" si="22"/>
        <v>60</v>
      </c>
      <c r="F523" s="34">
        <f t="shared" si="22"/>
        <v>55</v>
      </c>
      <c r="G523" s="34">
        <f t="shared" si="22"/>
        <v>71</v>
      </c>
      <c r="H523" s="34">
        <f t="shared" si="22"/>
        <v>71</v>
      </c>
      <c r="I523" s="34">
        <f t="shared" si="22"/>
        <v>38</v>
      </c>
      <c r="J523" s="34">
        <f t="shared" si="22"/>
        <v>26</v>
      </c>
      <c r="K523" s="34">
        <f t="shared" si="22"/>
        <v>15</v>
      </c>
      <c r="L523" s="34">
        <f t="shared" si="22"/>
        <v>72</v>
      </c>
      <c r="M523" s="34">
        <f t="shared" si="22"/>
        <v>56</v>
      </c>
      <c r="N523" s="34">
        <f t="shared" si="22"/>
        <v>83</v>
      </c>
      <c r="O523" s="34">
        <f t="shared" si="23"/>
        <v>4</v>
      </c>
      <c r="U523">
        <f>VLOOKUP(B523,'16-64 population'!$A$8:$L$418,12,FALSE)</f>
        <v>47786</v>
      </c>
    </row>
    <row r="524" spans="1:21" x14ac:dyDescent="0.3">
      <c r="B524" t="s">
        <v>276</v>
      </c>
      <c r="C524" t="str">
        <f>IFERROR(VLOOKUP($B524,class!A$154:A$455,1,FALSE),"")</f>
        <v>North Devon</v>
      </c>
      <c r="D524" s="34">
        <f t="shared" si="22"/>
        <v>45</v>
      </c>
      <c r="E524" s="34">
        <f t="shared" si="22"/>
        <v>53</v>
      </c>
      <c r="F524" s="34">
        <f t="shared" si="22"/>
        <v>0</v>
      </c>
      <c r="G524" s="34">
        <f t="shared" si="22"/>
        <v>46</v>
      </c>
      <c r="H524" s="34">
        <f t="shared" si="22"/>
        <v>143</v>
      </c>
      <c r="I524" s="34">
        <f t="shared" si="22"/>
        <v>173</v>
      </c>
      <c r="J524" s="34">
        <f t="shared" si="22"/>
        <v>193</v>
      </c>
      <c r="K524" s="34">
        <f t="shared" si="22"/>
        <v>107</v>
      </c>
      <c r="L524" s="34">
        <f t="shared" si="22"/>
        <v>130</v>
      </c>
      <c r="M524" s="34">
        <f t="shared" si="22"/>
        <v>155</v>
      </c>
      <c r="N524" s="34">
        <f t="shared" si="22"/>
        <v>245</v>
      </c>
      <c r="O524" s="34">
        <f t="shared" si="23"/>
        <v>113</v>
      </c>
      <c r="U524">
        <f>VLOOKUP(B524,'16-64 population'!$A$8:$L$418,12,FALSE)</f>
        <v>55728</v>
      </c>
    </row>
    <row r="525" spans="1:21" x14ac:dyDescent="0.3">
      <c r="B525" t="s">
        <v>280</v>
      </c>
      <c r="C525" t="str">
        <f>IFERROR(VLOOKUP($B525,class!A$154:A$455,1,FALSE),"")</f>
        <v>South Hams</v>
      </c>
      <c r="D525" s="34">
        <f t="shared" si="22"/>
        <v>48</v>
      </c>
      <c r="E525" s="34">
        <f t="shared" si="22"/>
        <v>37</v>
      </c>
      <c r="F525" s="34">
        <f t="shared" si="22"/>
        <v>48</v>
      </c>
      <c r="G525" s="34">
        <f t="shared" si="22"/>
        <v>27</v>
      </c>
      <c r="H525" s="34">
        <f t="shared" si="22"/>
        <v>84</v>
      </c>
      <c r="I525" s="34">
        <f t="shared" si="22"/>
        <v>62</v>
      </c>
      <c r="J525" s="34">
        <f t="shared" si="22"/>
        <v>28</v>
      </c>
      <c r="K525" s="34">
        <f t="shared" si="22"/>
        <v>49</v>
      </c>
      <c r="L525" s="34">
        <f t="shared" si="22"/>
        <v>106</v>
      </c>
      <c r="M525" s="34">
        <f t="shared" si="22"/>
        <v>23</v>
      </c>
      <c r="N525" s="34">
        <f t="shared" si="22"/>
        <v>179</v>
      </c>
      <c r="O525" s="34">
        <f t="shared" si="23"/>
        <v>25</v>
      </c>
      <c r="U525">
        <f>VLOOKUP(B525,'16-64 population'!$A$8:$L$418,12,FALSE)</f>
        <v>48692</v>
      </c>
    </row>
    <row r="526" spans="1:21" x14ac:dyDescent="0.3">
      <c r="B526" t="s">
        <v>285</v>
      </c>
      <c r="C526" t="str">
        <f>IFERROR(VLOOKUP($B526,class!A$154:A$455,1,FALSE),"")</f>
        <v>Teignbridge</v>
      </c>
      <c r="D526" s="34">
        <f t="shared" si="22"/>
        <v>175</v>
      </c>
      <c r="E526" s="34">
        <f t="shared" si="22"/>
        <v>150</v>
      </c>
      <c r="F526" s="34">
        <f t="shared" si="22"/>
        <v>56</v>
      </c>
      <c r="G526" s="34">
        <f t="shared" si="22"/>
        <v>148</v>
      </c>
      <c r="H526" s="34">
        <f t="shared" si="22"/>
        <v>214</v>
      </c>
      <c r="I526" s="34">
        <f t="shared" si="22"/>
        <v>252</v>
      </c>
      <c r="J526" s="34">
        <f t="shared" si="22"/>
        <v>50</v>
      </c>
      <c r="K526" s="34">
        <f t="shared" si="22"/>
        <v>107</v>
      </c>
      <c r="L526" s="34">
        <f t="shared" si="22"/>
        <v>147</v>
      </c>
      <c r="M526" s="34">
        <f t="shared" si="22"/>
        <v>114</v>
      </c>
      <c r="N526" s="34">
        <f t="shared" si="22"/>
        <v>107</v>
      </c>
      <c r="O526" s="34">
        <f t="shared" si="23"/>
        <v>121</v>
      </c>
      <c r="U526">
        <f>VLOOKUP(B526,'16-64 population'!$A$8:$L$418,12,FALSE)</f>
        <v>76730</v>
      </c>
    </row>
    <row r="527" spans="1:21" x14ac:dyDescent="0.3">
      <c r="B527" t="s">
        <v>291</v>
      </c>
      <c r="C527" t="str">
        <f>IFERROR(VLOOKUP($B527,class!A$154:A$455,1,FALSE),"")</f>
        <v>Torridge</v>
      </c>
      <c r="D527" s="34">
        <f t="shared" si="22"/>
        <v>82</v>
      </c>
      <c r="E527" s="34">
        <f t="shared" si="22"/>
        <v>89</v>
      </c>
      <c r="F527" s="34">
        <f t="shared" si="22"/>
        <v>160</v>
      </c>
      <c r="G527" s="34">
        <f t="shared" si="22"/>
        <v>26</v>
      </c>
      <c r="H527" s="34">
        <f t="shared" si="22"/>
        <v>16</v>
      </c>
      <c r="I527" s="34">
        <f t="shared" si="22"/>
        <v>156</v>
      </c>
      <c r="J527" s="34">
        <f t="shared" si="22"/>
        <v>8</v>
      </c>
      <c r="K527" s="34">
        <f t="shared" si="22"/>
        <v>50</v>
      </c>
      <c r="L527" s="34">
        <f t="shared" si="22"/>
        <v>39</v>
      </c>
      <c r="M527" s="34">
        <f t="shared" si="22"/>
        <v>34</v>
      </c>
      <c r="N527" s="34">
        <f t="shared" si="22"/>
        <v>76</v>
      </c>
      <c r="O527" s="34">
        <f t="shared" si="23"/>
        <v>11</v>
      </c>
      <c r="U527">
        <f>VLOOKUP(B527,'16-64 population'!$A$8:$L$418,12,FALSE)</f>
        <v>38411</v>
      </c>
    </row>
    <row r="528" spans="1:21" x14ac:dyDescent="0.3">
      <c r="B528" t="s">
        <v>294</v>
      </c>
      <c r="C528" t="str">
        <f>IFERROR(VLOOKUP($B528,class!A$154:A$455,1,FALSE),"")</f>
        <v>West Devon</v>
      </c>
      <c r="D528" s="34">
        <f t="shared" si="22"/>
        <v>68</v>
      </c>
      <c r="E528" s="34">
        <f t="shared" si="22"/>
        <v>172</v>
      </c>
      <c r="F528" s="34">
        <f t="shared" si="22"/>
        <v>30</v>
      </c>
      <c r="G528" s="34">
        <f t="shared" si="22"/>
        <v>3</v>
      </c>
      <c r="H528" s="34">
        <f t="shared" si="22"/>
        <v>14</v>
      </c>
      <c r="I528" s="34">
        <f t="shared" si="22"/>
        <v>73</v>
      </c>
      <c r="J528" s="34">
        <f t="shared" si="22"/>
        <v>14</v>
      </c>
      <c r="K528" s="34">
        <f t="shared" si="22"/>
        <v>24</v>
      </c>
      <c r="L528" s="34">
        <f t="shared" si="22"/>
        <v>32</v>
      </c>
      <c r="M528" s="34">
        <f t="shared" si="22"/>
        <v>29</v>
      </c>
      <c r="N528" s="34">
        <f t="shared" si="22"/>
        <v>15</v>
      </c>
      <c r="O528" s="34">
        <f t="shared" si="23"/>
        <v>49</v>
      </c>
      <c r="U528">
        <f>VLOOKUP(B528,'16-64 population'!$A$8:$L$418,12,FALSE)</f>
        <v>31298</v>
      </c>
    </row>
    <row r="529" spans="1:21" x14ac:dyDescent="0.3">
      <c r="U529">
        <f>SUM(U521:U528)</f>
        <v>467058</v>
      </c>
    </row>
    <row r="530" spans="1:21" x14ac:dyDescent="0.3">
      <c r="A530" t="s">
        <v>301</v>
      </c>
      <c r="B530" t="s">
        <v>301</v>
      </c>
      <c r="C530" t="s">
        <v>301</v>
      </c>
      <c r="D530" s="34">
        <f>SUM(D531:D536)</f>
        <v>400</v>
      </c>
      <c r="E530" s="34">
        <f t="shared" ref="E530:M530" si="24">SUM(E531:E536)</f>
        <v>426</v>
      </c>
      <c r="F530" s="34">
        <f t="shared" si="24"/>
        <v>275</v>
      </c>
      <c r="G530" s="34">
        <f t="shared" si="24"/>
        <v>241</v>
      </c>
      <c r="H530" s="34">
        <f t="shared" si="24"/>
        <v>257</v>
      </c>
      <c r="I530" s="34">
        <f t="shared" si="24"/>
        <v>386</v>
      </c>
      <c r="J530" s="34">
        <f t="shared" si="24"/>
        <v>300</v>
      </c>
      <c r="K530" s="34">
        <f t="shared" si="24"/>
        <v>247</v>
      </c>
      <c r="L530" s="34">
        <f t="shared" si="24"/>
        <v>273</v>
      </c>
      <c r="M530" s="34">
        <f t="shared" si="24"/>
        <v>226</v>
      </c>
    </row>
    <row r="531" spans="1:21" x14ac:dyDescent="0.3">
      <c r="B531" t="s">
        <v>300</v>
      </c>
      <c r="C531" t="str">
        <f>IFERROR(VLOOKUP($B531,class!A$154:A$455,1,FALSE),"")</f>
        <v>Christchurch</v>
      </c>
      <c r="D531" s="34">
        <f t="shared" ref="D531:N536" si="25">VLOOKUP($B531,$C$10:$N$432,D$458,FALSE)</f>
        <v>51</v>
      </c>
      <c r="E531" s="34">
        <f t="shared" si="25"/>
        <v>9</v>
      </c>
      <c r="F531" s="34">
        <f t="shared" si="25"/>
        <v>1</v>
      </c>
      <c r="G531" s="34">
        <f t="shared" si="25"/>
        <v>7</v>
      </c>
      <c r="H531" s="34">
        <f t="shared" si="25"/>
        <v>25</v>
      </c>
      <c r="I531" s="34">
        <f t="shared" si="25"/>
        <v>55</v>
      </c>
      <c r="J531" s="34">
        <f t="shared" si="25"/>
        <v>9</v>
      </c>
      <c r="K531" s="34">
        <f t="shared" si="25"/>
        <v>37</v>
      </c>
      <c r="L531" s="34">
        <f t="shared" si="25"/>
        <v>103</v>
      </c>
      <c r="M531" s="34">
        <f t="shared" si="25"/>
        <v>70</v>
      </c>
      <c r="N531" s="34" t="str">
        <f t="shared" si="25"/>
        <v>..</v>
      </c>
      <c r="O531" s="34" t="str">
        <f t="shared" ref="O531:O536" si="26">VLOOKUP($B531,$C$10:$O$432,O$458,FALSE)</f>
        <v>..</v>
      </c>
    </row>
    <row r="532" spans="1:21" x14ac:dyDescent="0.3">
      <c r="B532" t="s">
        <v>305</v>
      </c>
      <c r="C532" t="str">
        <f>IFERROR(VLOOKUP($B532,class!A$154:A$455,1,FALSE),"")</f>
        <v>East Dorset</v>
      </c>
      <c r="D532" s="34">
        <f t="shared" si="25"/>
        <v>41</v>
      </c>
      <c r="E532" s="34">
        <f t="shared" si="25"/>
        <v>17</v>
      </c>
      <c r="F532" s="34">
        <f t="shared" si="25"/>
        <v>4</v>
      </c>
      <c r="G532" s="34">
        <f t="shared" si="25"/>
        <v>29</v>
      </c>
      <c r="H532" s="34">
        <f t="shared" si="25"/>
        <v>8</v>
      </c>
      <c r="I532" s="34">
        <f t="shared" si="25"/>
        <v>49</v>
      </c>
      <c r="J532" s="34">
        <f t="shared" si="25"/>
        <v>40</v>
      </c>
      <c r="K532" s="34">
        <f t="shared" si="25"/>
        <v>41</v>
      </c>
      <c r="L532" s="34">
        <f t="shared" si="25"/>
        <v>42</v>
      </c>
      <c r="M532" s="34">
        <f t="shared" si="25"/>
        <v>51</v>
      </c>
      <c r="N532" s="34" t="str">
        <f t="shared" si="25"/>
        <v>..</v>
      </c>
      <c r="O532" s="34" t="str">
        <f t="shared" si="26"/>
        <v>..</v>
      </c>
    </row>
    <row r="533" spans="1:21" x14ac:dyDescent="0.3">
      <c r="B533" t="s">
        <v>310</v>
      </c>
      <c r="C533" t="str">
        <f>IFERROR(VLOOKUP($B533,class!A$154:A$455,1,FALSE),"")</f>
        <v>North Dorset</v>
      </c>
      <c r="D533" s="34">
        <f t="shared" si="25"/>
        <v>61</v>
      </c>
      <c r="E533" s="34">
        <f t="shared" si="25"/>
        <v>220</v>
      </c>
      <c r="F533" s="34">
        <f t="shared" si="25"/>
        <v>144</v>
      </c>
      <c r="G533" s="34">
        <f t="shared" si="25"/>
        <v>57</v>
      </c>
      <c r="H533" s="34">
        <f t="shared" si="25"/>
        <v>103</v>
      </c>
      <c r="I533" s="34">
        <f t="shared" si="25"/>
        <v>81</v>
      </c>
      <c r="J533" s="34">
        <f t="shared" si="25"/>
        <v>44</v>
      </c>
      <c r="K533" s="34">
        <f t="shared" si="25"/>
        <v>52</v>
      </c>
      <c r="L533" s="34">
        <f t="shared" si="25"/>
        <v>9</v>
      </c>
      <c r="M533" s="34">
        <f t="shared" si="25"/>
        <v>3</v>
      </c>
      <c r="N533" s="34" t="str">
        <f t="shared" si="25"/>
        <v>..</v>
      </c>
      <c r="O533" s="34" t="str">
        <f t="shared" si="26"/>
        <v>..</v>
      </c>
    </row>
    <row r="534" spans="1:21" x14ac:dyDescent="0.3">
      <c r="B534" t="s">
        <v>313</v>
      </c>
      <c r="C534" t="str">
        <f>IFERROR(VLOOKUP($B534,class!A$154:A$455,1,FALSE),"")</f>
        <v>Purbeck</v>
      </c>
      <c r="D534" s="34">
        <f t="shared" si="25"/>
        <v>50</v>
      </c>
      <c r="E534" s="34">
        <f t="shared" si="25"/>
        <v>22</v>
      </c>
      <c r="F534" s="34">
        <f t="shared" si="25"/>
        <v>10</v>
      </c>
      <c r="G534" s="34">
        <f t="shared" si="25"/>
        <v>13</v>
      </c>
      <c r="H534" s="34">
        <f t="shared" si="25"/>
        <v>20</v>
      </c>
      <c r="I534" s="34">
        <f t="shared" si="25"/>
        <v>1</v>
      </c>
      <c r="J534" s="34">
        <f t="shared" si="25"/>
        <v>53</v>
      </c>
      <c r="K534" s="34">
        <f t="shared" si="25"/>
        <v>23</v>
      </c>
      <c r="L534" s="34">
        <f t="shared" si="25"/>
        <v>6</v>
      </c>
      <c r="M534" s="34">
        <f t="shared" si="25"/>
        <v>18</v>
      </c>
      <c r="N534" s="34" t="str">
        <f t="shared" si="25"/>
        <v>..</v>
      </c>
      <c r="O534" s="34" t="str">
        <f t="shared" si="26"/>
        <v>..</v>
      </c>
    </row>
    <row r="535" spans="1:21" x14ac:dyDescent="0.3">
      <c r="B535" t="s">
        <v>317</v>
      </c>
      <c r="C535" t="str">
        <f>IFERROR(VLOOKUP($B535,class!A$154:A$455,1,FALSE),"")</f>
        <v>West Dorset</v>
      </c>
      <c r="D535" s="34">
        <f t="shared" si="25"/>
        <v>88</v>
      </c>
      <c r="E535" s="34">
        <f t="shared" si="25"/>
        <v>138</v>
      </c>
      <c r="F535" s="34">
        <f t="shared" si="25"/>
        <v>70</v>
      </c>
      <c r="G535" s="34">
        <f t="shared" si="25"/>
        <v>79</v>
      </c>
      <c r="H535" s="34">
        <f t="shared" si="25"/>
        <v>51</v>
      </c>
      <c r="I535" s="34">
        <f t="shared" si="25"/>
        <v>110</v>
      </c>
      <c r="J535" s="34">
        <f t="shared" si="25"/>
        <v>74</v>
      </c>
      <c r="K535" s="34">
        <f t="shared" si="25"/>
        <v>76</v>
      </c>
      <c r="L535" s="34">
        <f t="shared" si="25"/>
        <v>100</v>
      </c>
      <c r="M535" s="34">
        <f t="shared" si="25"/>
        <v>62</v>
      </c>
      <c r="N535" s="34" t="str">
        <f t="shared" si="25"/>
        <v>..</v>
      </c>
      <c r="O535" s="34" t="str">
        <f t="shared" si="26"/>
        <v>..</v>
      </c>
    </row>
    <row r="536" spans="1:21" x14ac:dyDescent="0.3">
      <c r="B536" t="s">
        <v>323</v>
      </c>
      <c r="C536" t="str">
        <f>IFERROR(VLOOKUP($B536,class!A$154:A$455,1,FALSE),"")</f>
        <v>Weymouth and Portland</v>
      </c>
      <c r="D536" s="34">
        <f t="shared" si="25"/>
        <v>109</v>
      </c>
      <c r="E536" s="34">
        <f t="shared" si="25"/>
        <v>20</v>
      </c>
      <c r="F536" s="34">
        <f t="shared" si="25"/>
        <v>46</v>
      </c>
      <c r="G536" s="34">
        <f t="shared" si="25"/>
        <v>56</v>
      </c>
      <c r="H536" s="34">
        <f t="shared" si="25"/>
        <v>50</v>
      </c>
      <c r="I536" s="34">
        <f t="shared" si="25"/>
        <v>90</v>
      </c>
      <c r="J536" s="34">
        <f t="shared" si="25"/>
        <v>80</v>
      </c>
      <c r="K536" s="34">
        <f t="shared" si="25"/>
        <v>18</v>
      </c>
      <c r="L536" s="34">
        <f t="shared" si="25"/>
        <v>13</v>
      </c>
      <c r="M536" s="34">
        <f t="shared" si="25"/>
        <v>22</v>
      </c>
      <c r="N536" s="34" t="str">
        <f t="shared" si="25"/>
        <v>..</v>
      </c>
      <c r="O536" s="34" t="str">
        <f t="shared" si="26"/>
        <v>..</v>
      </c>
    </row>
    <row r="538" spans="1:21" x14ac:dyDescent="0.3">
      <c r="A538" t="s">
        <v>34</v>
      </c>
      <c r="B538" t="s">
        <v>34</v>
      </c>
      <c r="C538" t="s">
        <v>34</v>
      </c>
    </row>
    <row r="539" spans="1:21" x14ac:dyDescent="0.3">
      <c r="B539" t="s">
        <v>434</v>
      </c>
      <c r="D539" s="34" t="str">
        <f t="shared" ref="D539:N545" si="27">VLOOKUP($B539,$C$10:$N$432,D$458,FALSE)</f>
        <v>..</v>
      </c>
      <c r="E539" s="34" t="str">
        <f t="shared" si="27"/>
        <v>..</v>
      </c>
      <c r="F539" s="34" t="str">
        <f t="shared" si="27"/>
        <v>..</v>
      </c>
      <c r="G539" s="34" t="str">
        <f t="shared" si="27"/>
        <v>..</v>
      </c>
      <c r="H539" s="34" t="str">
        <f t="shared" si="27"/>
        <v>..</v>
      </c>
      <c r="I539" s="34" t="str">
        <f t="shared" si="27"/>
        <v>..</v>
      </c>
      <c r="J539" s="34" t="str">
        <f t="shared" si="27"/>
        <v>..</v>
      </c>
      <c r="K539" s="34" t="str">
        <f t="shared" si="27"/>
        <v>..</v>
      </c>
      <c r="L539" s="34" t="str">
        <f t="shared" si="27"/>
        <v>..</v>
      </c>
      <c r="M539" s="34" t="str">
        <f t="shared" si="27"/>
        <v>..</v>
      </c>
      <c r="N539" s="34" t="str">
        <f t="shared" si="27"/>
        <v>..</v>
      </c>
      <c r="O539" s="34" t="str">
        <f t="shared" ref="O539:O545" si="28">VLOOKUP($B539,$C$10:$O$432,O$458,FALSE)</f>
        <v>..</v>
      </c>
    </row>
    <row r="540" spans="1:21" x14ac:dyDescent="0.3">
      <c r="B540" t="s">
        <v>438</v>
      </c>
      <c r="D540" s="34" t="str">
        <f t="shared" si="27"/>
        <v>..</v>
      </c>
      <c r="E540" s="34" t="str">
        <f t="shared" si="27"/>
        <v>..</v>
      </c>
      <c r="F540" s="34" t="str">
        <f t="shared" si="27"/>
        <v>..</v>
      </c>
      <c r="G540" s="34" t="str">
        <f t="shared" si="27"/>
        <v>..</v>
      </c>
      <c r="H540" s="34" t="str">
        <f t="shared" si="27"/>
        <v>..</v>
      </c>
      <c r="I540" s="34" t="str">
        <f t="shared" si="27"/>
        <v>..</v>
      </c>
      <c r="J540" s="34" t="str">
        <f t="shared" si="27"/>
        <v>..</v>
      </c>
      <c r="K540" s="34" t="str">
        <f t="shared" si="27"/>
        <v>..</v>
      </c>
      <c r="L540" s="34" t="str">
        <f t="shared" si="27"/>
        <v>..</v>
      </c>
      <c r="M540" s="34" t="str">
        <f t="shared" si="27"/>
        <v>..</v>
      </c>
      <c r="N540" s="34" t="str">
        <f t="shared" si="27"/>
        <v>..</v>
      </c>
      <c r="O540" s="34" t="str">
        <f t="shared" si="28"/>
        <v>..</v>
      </c>
    </row>
    <row r="541" spans="1:21" x14ac:dyDescent="0.3">
      <c r="B541" t="s">
        <v>34</v>
      </c>
      <c r="D541" s="34">
        <f t="shared" si="27"/>
        <v>379</v>
      </c>
      <c r="E541" s="34">
        <f t="shared" si="27"/>
        <v>374</v>
      </c>
      <c r="F541" s="34">
        <f t="shared" si="27"/>
        <v>275</v>
      </c>
      <c r="G541" s="34">
        <f t="shared" si="27"/>
        <v>316</v>
      </c>
      <c r="H541" s="34">
        <f t="shared" si="27"/>
        <v>353</v>
      </c>
      <c r="I541" s="34">
        <f t="shared" si="27"/>
        <v>422</v>
      </c>
      <c r="J541" s="34">
        <f t="shared" si="27"/>
        <v>111</v>
      </c>
      <c r="K541" s="34">
        <f t="shared" si="27"/>
        <v>330</v>
      </c>
      <c r="L541" s="34">
        <f t="shared" si="27"/>
        <v>314</v>
      </c>
      <c r="M541" s="34">
        <f t="shared" si="27"/>
        <v>658</v>
      </c>
      <c r="N541" s="34">
        <f t="shared" si="27"/>
        <v>515</v>
      </c>
      <c r="O541" s="34">
        <f t="shared" si="28"/>
        <v>395</v>
      </c>
    </row>
    <row r="542" spans="1:21" x14ac:dyDescent="0.3">
      <c r="B542" t="s">
        <v>441</v>
      </c>
      <c r="D542" s="34" t="str">
        <f t="shared" si="27"/>
        <v>..</v>
      </c>
      <c r="E542" s="34" t="str">
        <f t="shared" si="27"/>
        <v>..</v>
      </c>
      <c r="F542" s="34" t="str">
        <f t="shared" si="27"/>
        <v>..</v>
      </c>
      <c r="G542" s="34" t="str">
        <f t="shared" si="27"/>
        <v>..</v>
      </c>
      <c r="H542" s="34" t="str">
        <f t="shared" si="27"/>
        <v>..</v>
      </c>
      <c r="I542" s="34" t="str">
        <f t="shared" si="27"/>
        <v>..</v>
      </c>
      <c r="J542" s="34" t="str">
        <f t="shared" si="27"/>
        <v>..</v>
      </c>
      <c r="K542" s="34" t="str">
        <f t="shared" si="27"/>
        <v>..</v>
      </c>
      <c r="L542" s="34" t="str">
        <f t="shared" si="27"/>
        <v>..</v>
      </c>
      <c r="M542" s="34" t="str">
        <f t="shared" si="27"/>
        <v>..</v>
      </c>
      <c r="N542" s="34" t="str">
        <f t="shared" si="27"/>
        <v>..</v>
      </c>
      <c r="O542" s="34" t="str">
        <f t="shared" si="28"/>
        <v>..</v>
      </c>
    </row>
    <row r="543" spans="1:21" x14ac:dyDescent="0.3">
      <c r="B543" t="s">
        <v>450</v>
      </c>
      <c r="D543" s="34" t="str">
        <f t="shared" si="27"/>
        <v>..</v>
      </c>
      <c r="E543" s="34" t="str">
        <f t="shared" si="27"/>
        <v>..</v>
      </c>
      <c r="F543" s="34" t="str">
        <f t="shared" si="27"/>
        <v>..</v>
      </c>
      <c r="G543" s="34" t="str">
        <f t="shared" si="27"/>
        <v>..</v>
      </c>
      <c r="H543" s="34" t="str">
        <f t="shared" si="27"/>
        <v>..</v>
      </c>
      <c r="I543" s="34" t="str">
        <f t="shared" si="27"/>
        <v>..</v>
      </c>
      <c r="J543" s="34" t="str">
        <f t="shared" si="27"/>
        <v>..</v>
      </c>
      <c r="K543" s="34" t="str">
        <f t="shared" si="27"/>
        <v>..</v>
      </c>
      <c r="L543" s="34" t="str">
        <f t="shared" si="27"/>
        <v>..</v>
      </c>
      <c r="M543" s="34" t="str">
        <f t="shared" si="27"/>
        <v>..</v>
      </c>
      <c r="N543" s="34" t="str">
        <f t="shared" si="27"/>
        <v>..</v>
      </c>
      <c r="O543" s="34" t="str">
        <f t="shared" si="28"/>
        <v>..</v>
      </c>
    </row>
    <row r="544" spans="1:21" x14ac:dyDescent="0.3">
      <c r="B544" t="s">
        <v>455</v>
      </c>
      <c r="D544" s="34" t="str">
        <f t="shared" si="27"/>
        <v>..</v>
      </c>
      <c r="E544" s="34" t="str">
        <f t="shared" si="27"/>
        <v>..</v>
      </c>
      <c r="F544" s="34" t="str">
        <f t="shared" si="27"/>
        <v>..</v>
      </c>
      <c r="G544" s="34" t="str">
        <f t="shared" si="27"/>
        <v>..</v>
      </c>
      <c r="H544" s="34" t="str">
        <f t="shared" si="27"/>
        <v>..</v>
      </c>
      <c r="I544" s="34" t="str">
        <f t="shared" si="27"/>
        <v>..</v>
      </c>
      <c r="J544" s="34" t="str">
        <f t="shared" si="27"/>
        <v>..</v>
      </c>
      <c r="K544" s="34" t="str">
        <f t="shared" si="27"/>
        <v>..</v>
      </c>
      <c r="L544" s="34" t="str">
        <f t="shared" si="27"/>
        <v>..</v>
      </c>
      <c r="M544" s="34" t="str">
        <f t="shared" si="27"/>
        <v>..</v>
      </c>
      <c r="N544" s="34" t="str">
        <f t="shared" si="27"/>
        <v>..</v>
      </c>
      <c r="O544" s="34" t="str">
        <f t="shared" si="28"/>
        <v>..</v>
      </c>
    </row>
    <row r="545" spans="1:21" x14ac:dyDescent="0.3">
      <c r="B545" t="s">
        <v>461</v>
      </c>
      <c r="D545" s="34" t="str">
        <f t="shared" si="27"/>
        <v>..</v>
      </c>
      <c r="E545" s="34" t="str">
        <f t="shared" si="27"/>
        <v>..</v>
      </c>
      <c r="F545" s="34" t="str">
        <f t="shared" si="27"/>
        <v>..</v>
      </c>
      <c r="G545" s="34" t="str">
        <f t="shared" si="27"/>
        <v>..</v>
      </c>
      <c r="H545" s="34" t="str">
        <f t="shared" si="27"/>
        <v>..</v>
      </c>
      <c r="I545" s="34" t="str">
        <f t="shared" si="27"/>
        <v>..</v>
      </c>
      <c r="J545" s="34" t="str">
        <f t="shared" si="27"/>
        <v>..</v>
      </c>
      <c r="K545" s="34" t="str">
        <f t="shared" si="27"/>
        <v>..</v>
      </c>
      <c r="L545" s="34" t="str">
        <f t="shared" si="27"/>
        <v>..</v>
      </c>
      <c r="M545" s="34" t="str">
        <f t="shared" si="27"/>
        <v>..</v>
      </c>
      <c r="N545" s="34" t="str">
        <f t="shared" si="27"/>
        <v>..</v>
      </c>
      <c r="O545" s="34" t="str">
        <f t="shared" si="28"/>
        <v>..</v>
      </c>
    </row>
    <row r="547" spans="1:21" x14ac:dyDescent="0.3">
      <c r="A547" t="s">
        <v>36</v>
      </c>
      <c r="B547" t="s">
        <v>36</v>
      </c>
      <c r="C547" t="s">
        <v>36</v>
      </c>
      <c r="D547" s="34">
        <f>SUM(D548:D554)</f>
        <v>348</v>
      </c>
      <c r="E547" s="34">
        <f t="shared" ref="E547:N547" si="29">SUM(E548:E554)</f>
        <v>489</v>
      </c>
      <c r="F547" s="34">
        <f t="shared" si="29"/>
        <v>556</v>
      </c>
      <c r="G547" s="34">
        <f t="shared" si="29"/>
        <v>372</v>
      </c>
      <c r="H547" s="34">
        <f t="shared" si="29"/>
        <v>448</v>
      </c>
      <c r="I547" s="34">
        <f t="shared" si="29"/>
        <v>715</v>
      </c>
      <c r="J547" s="34">
        <f t="shared" si="29"/>
        <v>266</v>
      </c>
      <c r="K547" s="34">
        <f t="shared" si="29"/>
        <v>219</v>
      </c>
      <c r="L547" s="34">
        <f t="shared" si="29"/>
        <v>388</v>
      </c>
      <c r="M547" s="34">
        <f t="shared" si="29"/>
        <v>284</v>
      </c>
      <c r="N547" s="34">
        <f t="shared" si="29"/>
        <v>384</v>
      </c>
      <c r="O547" s="34">
        <f t="shared" ref="O547" si="30">SUM(O548:O554)</f>
        <v>467</v>
      </c>
      <c r="T547">
        <f>VLOOKUP($B547,'16-64 population'!$A$8:$L$418,12,FALSE)</f>
        <v>317861</v>
      </c>
    </row>
    <row r="548" spans="1:21" x14ac:dyDescent="0.3">
      <c r="B548" t="s">
        <v>744</v>
      </c>
      <c r="C548" t="str">
        <f>IFERROR(VLOOKUP($B548,class!A$154:A$455,1,FALSE),"")</f>
        <v/>
      </c>
      <c r="D548" s="34" t="str">
        <f t="shared" ref="D548:N554" si="31">VLOOKUP($B548,$C$10:$N$432,D$458,FALSE)</f>
        <v>..</v>
      </c>
      <c r="E548" s="34" t="str">
        <f t="shared" si="31"/>
        <v>..</v>
      </c>
      <c r="F548" s="34" t="str">
        <f t="shared" si="31"/>
        <v>..</v>
      </c>
      <c r="G548" s="34" t="str">
        <f t="shared" si="31"/>
        <v>..</v>
      </c>
      <c r="H548" s="34" t="str">
        <f t="shared" si="31"/>
        <v>..</v>
      </c>
      <c r="I548" s="34" t="str">
        <f t="shared" si="31"/>
        <v>..</v>
      </c>
      <c r="J548" s="34" t="str">
        <f t="shared" si="31"/>
        <v>..</v>
      </c>
      <c r="K548" s="34" t="str">
        <f t="shared" si="31"/>
        <v>..</v>
      </c>
      <c r="L548" s="34" t="str">
        <f t="shared" si="31"/>
        <v>..</v>
      </c>
      <c r="M548" s="34" t="str">
        <f t="shared" si="31"/>
        <v>..</v>
      </c>
      <c r="N548" s="34" t="str">
        <f t="shared" si="31"/>
        <v>..</v>
      </c>
      <c r="O548" s="34" t="str">
        <f t="shared" ref="O548:O554" si="32">VLOOKUP($B548,$C$10:$O$432,O$458,FALSE)</f>
        <v>..</v>
      </c>
    </row>
    <row r="549" spans="1:21" x14ac:dyDescent="0.3">
      <c r="B549" t="s">
        <v>327</v>
      </c>
      <c r="C549" t="str">
        <f>IFERROR(VLOOKUP($B549,class!A$154:A$455,1,FALSE),"")</f>
        <v>Eastbourne</v>
      </c>
      <c r="D549" s="34">
        <f t="shared" si="31"/>
        <v>138</v>
      </c>
      <c r="E549" s="34">
        <f t="shared" si="31"/>
        <v>41</v>
      </c>
      <c r="F549" s="34">
        <f t="shared" si="31"/>
        <v>65</v>
      </c>
      <c r="G549" s="34">
        <f t="shared" si="31"/>
        <v>43</v>
      </c>
      <c r="H549" s="34">
        <f t="shared" si="31"/>
        <v>43</v>
      </c>
      <c r="I549" s="34">
        <f t="shared" si="31"/>
        <v>95</v>
      </c>
      <c r="J549" s="34">
        <f t="shared" si="31"/>
        <v>34</v>
      </c>
      <c r="K549" s="34">
        <f t="shared" si="31"/>
        <v>54</v>
      </c>
      <c r="L549" s="34">
        <f t="shared" si="31"/>
        <v>38</v>
      </c>
      <c r="M549" s="34">
        <f t="shared" si="31"/>
        <v>0</v>
      </c>
      <c r="N549" s="34">
        <f t="shared" si="31"/>
        <v>22</v>
      </c>
      <c r="O549" s="34">
        <f t="shared" si="32"/>
        <v>7</v>
      </c>
      <c r="U549">
        <f>VLOOKUP(B549,'16-64 population'!$A$8:$L$418,12,FALSE)</f>
        <v>59791</v>
      </c>
    </row>
    <row r="550" spans="1:21" x14ac:dyDescent="0.3">
      <c r="B550" t="s">
        <v>332</v>
      </c>
      <c r="C550" t="str">
        <f>IFERROR(VLOOKUP($B550,class!A$154:A$455,1,FALSE),"")</f>
        <v>Hastings</v>
      </c>
      <c r="D550" s="34">
        <f t="shared" si="31"/>
        <v>47</v>
      </c>
      <c r="E550" s="34">
        <f t="shared" si="31"/>
        <v>52</v>
      </c>
      <c r="F550" s="34">
        <f t="shared" si="31"/>
        <v>65</v>
      </c>
      <c r="G550" s="34">
        <f t="shared" si="31"/>
        <v>40</v>
      </c>
      <c r="H550" s="34">
        <f t="shared" si="31"/>
        <v>90</v>
      </c>
      <c r="I550" s="34">
        <f t="shared" si="31"/>
        <v>212</v>
      </c>
      <c r="J550" s="34">
        <f t="shared" si="31"/>
        <v>20</v>
      </c>
      <c r="K550" s="34">
        <f t="shared" si="31"/>
        <v>2</v>
      </c>
      <c r="L550" s="34">
        <f t="shared" si="31"/>
        <v>94</v>
      </c>
      <c r="M550" s="34">
        <f t="shared" si="31"/>
        <v>90</v>
      </c>
      <c r="N550" s="34">
        <f t="shared" si="31"/>
        <v>16</v>
      </c>
      <c r="O550" s="34">
        <f t="shared" si="32"/>
        <v>32</v>
      </c>
      <c r="U550">
        <f>VLOOKUP(B550,'16-64 population'!$A$8:$L$418,12,FALSE)</f>
        <v>56658</v>
      </c>
    </row>
    <row r="551" spans="1:21" x14ac:dyDescent="0.3">
      <c r="B551" t="s">
        <v>769</v>
      </c>
      <c r="C551" t="str">
        <f>IFERROR(VLOOKUP($B551,class!A$154:A$455,1,FALSE),"")</f>
        <v/>
      </c>
      <c r="D551" s="34" t="str">
        <f t="shared" si="31"/>
        <v>..</v>
      </c>
      <c r="E551" s="34" t="str">
        <f t="shared" si="31"/>
        <v>..</v>
      </c>
      <c r="F551" s="34" t="str">
        <f t="shared" si="31"/>
        <v>..</v>
      </c>
      <c r="G551" s="34" t="str">
        <f t="shared" si="31"/>
        <v>..</v>
      </c>
      <c r="H551" s="34" t="str">
        <f t="shared" si="31"/>
        <v>..</v>
      </c>
      <c r="I551" s="34" t="str">
        <f t="shared" si="31"/>
        <v>..</v>
      </c>
      <c r="J551" s="34" t="str">
        <f t="shared" si="31"/>
        <v>..</v>
      </c>
      <c r="K551" s="34" t="str">
        <f t="shared" si="31"/>
        <v>..</v>
      </c>
      <c r="L551" s="34" t="str">
        <f t="shared" si="31"/>
        <v>..</v>
      </c>
      <c r="M551" s="34" t="str">
        <f t="shared" si="31"/>
        <v>..</v>
      </c>
      <c r="N551" s="34" t="str">
        <f t="shared" si="31"/>
        <v>..</v>
      </c>
      <c r="O551" s="34" t="str">
        <f t="shared" si="32"/>
        <v>..</v>
      </c>
    </row>
    <row r="552" spans="1:21" x14ac:dyDescent="0.3">
      <c r="B552" t="s">
        <v>35</v>
      </c>
      <c r="C552" t="str">
        <f>IFERROR(VLOOKUP($B552,class!A$154:A$455,1,FALSE),"")</f>
        <v>Lewes</v>
      </c>
      <c r="D552" s="34">
        <f t="shared" si="31"/>
        <v>42</v>
      </c>
      <c r="E552" s="34">
        <f t="shared" si="31"/>
        <v>49</v>
      </c>
      <c r="F552" s="34">
        <f t="shared" si="31"/>
        <v>107</v>
      </c>
      <c r="G552" s="34">
        <f t="shared" si="31"/>
        <v>87</v>
      </c>
      <c r="H552" s="34">
        <f t="shared" si="31"/>
        <v>20</v>
      </c>
      <c r="I552" s="34">
        <f t="shared" si="31"/>
        <v>68</v>
      </c>
      <c r="J552" s="34">
        <f t="shared" si="31"/>
        <v>14</v>
      </c>
      <c r="K552" s="34">
        <f t="shared" si="31"/>
        <v>25</v>
      </c>
      <c r="L552" s="34">
        <f t="shared" si="31"/>
        <v>57</v>
      </c>
      <c r="M552" s="34">
        <f t="shared" si="31"/>
        <v>8</v>
      </c>
      <c r="N552" s="34">
        <f t="shared" si="31"/>
        <v>37</v>
      </c>
      <c r="O552" s="34">
        <f t="shared" si="32"/>
        <v>70</v>
      </c>
      <c r="U552">
        <f>VLOOKUP(B552,'16-64 population'!$A$8:$L$418,12,FALSE)</f>
        <v>58893</v>
      </c>
    </row>
    <row r="553" spans="1:21" x14ac:dyDescent="0.3">
      <c r="B553" t="s">
        <v>50</v>
      </c>
      <c r="C553" t="str">
        <f>IFERROR(VLOOKUP($B553,class!A$154:A$455,1,FALSE),"")</f>
        <v>Rother</v>
      </c>
      <c r="D553" s="34">
        <f t="shared" si="31"/>
        <v>35</v>
      </c>
      <c r="E553" s="34">
        <f t="shared" si="31"/>
        <v>61</v>
      </c>
      <c r="F553" s="34">
        <f t="shared" si="31"/>
        <v>71</v>
      </c>
      <c r="G553" s="34">
        <f t="shared" si="31"/>
        <v>15</v>
      </c>
      <c r="H553" s="34">
        <f t="shared" si="31"/>
        <v>80</v>
      </c>
      <c r="I553" s="34">
        <f t="shared" si="31"/>
        <v>123</v>
      </c>
      <c r="J553" s="34">
        <f t="shared" si="31"/>
        <v>103</v>
      </c>
      <c r="K553" s="34">
        <f t="shared" si="31"/>
        <v>20</v>
      </c>
      <c r="L553" s="34">
        <f t="shared" si="31"/>
        <v>56</v>
      </c>
      <c r="M553" s="34">
        <f t="shared" si="31"/>
        <v>60</v>
      </c>
      <c r="N553" s="34">
        <f t="shared" si="31"/>
        <v>130</v>
      </c>
      <c r="O553" s="34">
        <f t="shared" si="32"/>
        <v>40</v>
      </c>
      <c r="U553">
        <f>VLOOKUP(B553,'16-64 population'!$A$8:$L$418,12,FALSE)</f>
        <v>50735</v>
      </c>
    </row>
    <row r="554" spans="1:21" x14ac:dyDescent="0.3">
      <c r="B554" t="s">
        <v>54</v>
      </c>
      <c r="C554" t="str">
        <f>IFERROR(VLOOKUP($B554,class!A$154:A$455,1,FALSE),"")</f>
        <v>Wealden</v>
      </c>
      <c r="D554" s="34">
        <f t="shared" si="31"/>
        <v>86</v>
      </c>
      <c r="E554" s="34">
        <f t="shared" si="31"/>
        <v>286</v>
      </c>
      <c r="F554" s="34">
        <f t="shared" si="31"/>
        <v>248</v>
      </c>
      <c r="G554" s="34">
        <f t="shared" si="31"/>
        <v>187</v>
      </c>
      <c r="H554" s="34">
        <f t="shared" si="31"/>
        <v>215</v>
      </c>
      <c r="I554" s="34">
        <f t="shared" si="31"/>
        <v>217</v>
      </c>
      <c r="J554" s="34">
        <f t="shared" si="31"/>
        <v>95</v>
      </c>
      <c r="K554" s="34">
        <f t="shared" si="31"/>
        <v>118</v>
      </c>
      <c r="L554" s="34">
        <f t="shared" si="31"/>
        <v>143</v>
      </c>
      <c r="M554" s="34">
        <f t="shared" si="31"/>
        <v>126</v>
      </c>
      <c r="N554" s="34">
        <f t="shared" si="31"/>
        <v>179</v>
      </c>
      <c r="O554" s="34">
        <f t="shared" si="32"/>
        <v>318</v>
      </c>
      <c r="U554">
        <f>VLOOKUP(B554,'16-64 population'!$A$8:$L$418,12,FALSE)</f>
        <v>91784</v>
      </c>
    </row>
    <row r="555" spans="1:21" x14ac:dyDescent="0.3">
      <c r="U555">
        <f>SUM(U548:U554)</f>
        <v>317861</v>
      </c>
    </row>
    <row r="556" spans="1:21" x14ac:dyDescent="0.3">
      <c r="A556" t="s">
        <v>66</v>
      </c>
      <c r="B556" t="s">
        <v>66</v>
      </c>
      <c r="C556" t="s">
        <v>66</v>
      </c>
      <c r="D556" s="34">
        <f>SUM(D557:D568)</f>
        <v>1586</v>
      </c>
      <c r="E556" s="34">
        <f t="shared" ref="E556:N556" si="33">SUM(E557:E568)</f>
        <v>1053</v>
      </c>
      <c r="F556" s="34">
        <f t="shared" si="33"/>
        <v>1376</v>
      </c>
      <c r="G556" s="34">
        <f t="shared" si="33"/>
        <v>862</v>
      </c>
      <c r="H556" s="34">
        <f t="shared" si="33"/>
        <v>478</v>
      </c>
      <c r="I556" s="34">
        <f t="shared" si="33"/>
        <v>1198</v>
      </c>
      <c r="J556" s="34">
        <f t="shared" si="33"/>
        <v>679</v>
      </c>
      <c r="K556" s="34">
        <f t="shared" si="33"/>
        <v>651</v>
      </c>
      <c r="L556" s="34">
        <f t="shared" si="33"/>
        <v>974</v>
      </c>
      <c r="M556" s="34">
        <f t="shared" si="33"/>
        <v>1309</v>
      </c>
      <c r="N556" s="34">
        <f t="shared" si="33"/>
        <v>1742</v>
      </c>
      <c r="O556" s="34">
        <f t="shared" ref="O556" si="34">SUM(O557:O568)</f>
        <v>1223</v>
      </c>
      <c r="T556">
        <f>VLOOKUP($B556,'16-64 population'!$A$8:$L$418,12,FALSE)</f>
        <v>899356</v>
      </c>
    </row>
    <row r="557" spans="1:21" x14ac:dyDescent="0.3">
      <c r="B557" t="s">
        <v>65</v>
      </c>
      <c r="C557" t="str">
        <f>IFERROR(VLOOKUP($B557,class!A$154:A$455,1,FALSE),"")</f>
        <v>Basildon</v>
      </c>
      <c r="D557" s="34">
        <f t="shared" ref="D557:N568" si="35">VLOOKUP($B557,$C$10:$N$432,D$458,FALSE)</f>
        <v>302</v>
      </c>
      <c r="E557" s="34">
        <f t="shared" si="35"/>
        <v>191</v>
      </c>
      <c r="F557" s="34">
        <f t="shared" si="35"/>
        <v>361</v>
      </c>
      <c r="G557" s="34">
        <f t="shared" si="35"/>
        <v>221</v>
      </c>
      <c r="H557" s="34">
        <f t="shared" si="35"/>
        <v>5</v>
      </c>
      <c r="I557" s="34">
        <f t="shared" si="35"/>
        <v>134</v>
      </c>
      <c r="J557" s="34">
        <f t="shared" si="35"/>
        <v>56</v>
      </c>
      <c r="K557" s="34">
        <f t="shared" si="35"/>
        <v>14</v>
      </c>
      <c r="L557" s="34">
        <f t="shared" si="35"/>
        <v>61</v>
      </c>
      <c r="M557" s="34">
        <f t="shared" si="35"/>
        <v>73</v>
      </c>
      <c r="N557" s="34">
        <f t="shared" si="35"/>
        <v>74</v>
      </c>
      <c r="O557" s="34">
        <f t="shared" ref="O557:O568" si="36">VLOOKUP($B557,$C$10:$O$432,O$458,FALSE)</f>
        <v>66</v>
      </c>
      <c r="U557">
        <f>VLOOKUP(B557,'16-64 population'!$A$8:$L$418,12,FALSE)</f>
        <v>115415</v>
      </c>
    </row>
    <row r="558" spans="1:21" x14ac:dyDescent="0.3">
      <c r="B558" t="s">
        <v>74</v>
      </c>
      <c r="C558" t="str">
        <f>IFERROR(VLOOKUP($B558,class!A$154:A$455,1,FALSE),"")</f>
        <v>Braintree</v>
      </c>
      <c r="D558" s="34">
        <f t="shared" si="35"/>
        <v>135</v>
      </c>
      <c r="E558" s="34">
        <f t="shared" si="35"/>
        <v>148</v>
      </c>
      <c r="F558" s="34">
        <f t="shared" si="35"/>
        <v>68</v>
      </c>
      <c r="G558" s="34">
        <f t="shared" si="35"/>
        <v>101</v>
      </c>
      <c r="H558" s="34">
        <f t="shared" si="35"/>
        <v>103</v>
      </c>
      <c r="I558" s="34">
        <f t="shared" si="35"/>
        <v>174</v>
      </c>
      <c r="J558" s="34">
        <f t="shared" si="35"/>
        <v>33</v>
      </c>
      <c r="K558" s="34">
        <f t="shared" si="35"/>
        <v>58</v>
      </c>
      <c r="L558" s="34">
        <f t="shared" si="35"/>
        <v>109</v>
      </c>
      <c r="M558" s="34">
        <f t="shared" si="35"/>
        <v>135</v>
      </c>
      <c r="N558" s="34">
        <f t="shared" si="35"/>
        <v>173</v>
      </c>
      <c r="O558" s="34">
        <f t="shared" si="36"/>
        <v>198</v>
      </c>
      <c r="U558">
        <f>VLOOKUP(B558,'16-64 population'!$A$8:$L$418,12,FALSE)</f>
        <v>92217</v>
      </c>
    </row>
    <row r="559" spans="1:21" x14ac:dyDescent="0.3">
      <c r="B559" t="s">
        <v>83</v>
      </c>
      <c r="C559" t="str">
        <f>IFERROR(VLOOKUP($B559,class!A$154:A$455,1,FALSE),"")</f>
        <v>Brentwood</v>
      </c>
      <c r="D559" s="34">
        <f t="shared" si="35"/>
        <v>98</v>
      </c>
      <c r="E559" s="34">
        <f t="shared" si="35"/>
        <v>33</v>
      </c>
      <c r="F559" s="34">
        <f t="shared" si="35"/>
        <v>0</v>
      </c>
      <c r="G559" s="34">
        <f t="shared" si="35"/>
        <v>78</v>
      </c>
      <c r="H559" s="34">
        <f t="shared" si="35"/>
        <v>2</v>
      </c>
      <c r="I559" s="34">
        <f t="shared" si="35"/>
        <v>15</v>
      </c>
      <c r="J559" s="34">
        <f t="shared" si="35"/>
        <v>4</v>
      </c>
      <c r="K559" s="34">
        <f t="shared" si="35"/>
        <v>5</v>
      </c>
      <c r="L559" s="34">
        <f t="shared" si="35"/>
        <v>52</v>
      </c>
      <c r="M559" s="34">
        <f t="shared" si="35"/>
        <v>35</v>
      </c>
      <c r="N559" s="34">
        <f t="shared" si="35"/>
        <v>14</v>
      </c>
      <c r="O559" s="34">
        <f t="shared" si="36"/>
        <v>0</v>
      </c>
      <c r="U559">
        <f>VLOOKUP(B559,'16-64 population'!$A$8:$L$418,12,FALSE)</f>
        <v>46905</v>
      </c>
    </row>
    <row r="560" spans="1:21" x14ac:dyDescent="0.3">
      <c r="B560" t="s">
        <v>96</v>
      </c>
      <c r="C560" t="str">
        <f>IFERROR(VLOOKUP($B560,class!A$154:A$455,1,FALSE),"")</f>
        <v>Castle Point</v>
      </c>
      <c r="D560" s="34">
        <f t="shared" si="35"/>
        <v>64</v>
      </c>
      <c r="E560" s="34">
        <f t="shared" si="35"/>
        <v>3</v>
      </c>
      <c r="F560" s="34">
        <f t="shared" si="35"/>
        <v>21</v>
      </c>
      <c r="G560" s="34">
        <f t="shared" si="35"/>
        <v>25</v>
      </c>
      <c r="H560" s="34">
        <f t="shared" si="35"/>
        <v>3</v>
      </c>
      <c r="I560" s="34">
        <f t="shared" si="35"/>
        <v>51</v>
      </c>
      <c r="J560" s="34">
        <f t="shared" si="35"/>
        <v>0</v>
      </c>
      <c r="K560" s="34">
        <f t="shared" si="35"/>
        <v>16</v>
      </c>
      <c r="L560" s="34">
        <f t="shared" si="35"/>
        <v>45</v>
      </c>
      <c r="M560" s="34">
        <f t="shared" si="35"/>
        <v>0</v>
      </c>
      <c r="N560" s="34">
        <f t="shared" si="35"/>
        <v>1</v>
      </c>
      <c r="O560" s="34">
        <f t="shared" si="36"/>
        <v>6</v>
      </c>
      <c r="U560">
        <f>VLOOKUP(B560,'16-64 population'!$A$8:$L$418,12,FALSE)</f>
        <v>51988</v>
      </c>
    </row>
    <row r="561" spans="1:21" x14ac:dyDescent="0.3">
      <c r="B561" t="s">
        <v>104</v>
      </c>
      <c r="C561" t="str">
        <f>IFERROR(VLOOKUP($B561,class!A$154:A$455,1,FALSE),"")</f>
        <v>Chelmsford</v>
      </c>
      <c r="D561" s="34">
        <f t="shared" si="35"/>
        <v>191</v>
      </c>
      <c r="E561" s="34">
        <f t="shared" si="35"/>
        <v>60</v>
      </c>
      <c r="F561" s="34">
        <f t="shared" si="35"/>
        <v>24</v>
      </c>
      <c r="G561" s="34">
        <f t="shared" si="35"/>
        <v>36</v>
      </c>
      <c r="H561" s="34">
        <f t="shared" si="35"/>
        <v>76</v>
      </c>
      <c r="I561" s="34">
        <f t="shared" si="35"/>
        <v>220</v>
      </c>
      <c r="J561" s="34">
        <f t="shared" si="35"/>
        <v>104</v>
      </c>
      <c r="K561" s="34">
        <f t="shared" si="35"/>
        <v>180</v>
      </c>
      <c r="L561" s="34">
        <f t="shared" si="35"/>
        <v>213</v>
      </c>
      <c r="M561" s="34">
        <f t="shared" si="35"/>
        <v>347</v>
      </c>
      <c r="N561" s="34">
        <f t="shared" si="35"/>
        <v>154</v>
      </c>
      <c r="O561" s="34">
        <f t="shared" si="36"/>
        <v>235</v>
      </c>
      <c r="U561">
        <f>VLOOKUP(B561,'16-64 population'!$A$8:$L$418,12,FALSE)</f>
        <v>109954</v>
      </c>
    </row>
    <row r="562" spans="1:21" x14ac:dyDescent="0.3">
      <c r="B562" t="s">
        <v>114</v>
      </c>
      <c r="C562" t="str">
        <f>IFERROR(VLOOKUP($B562,class!A$154:A$455,1,FALSE),"")</f>
        <v>Colchester</v>
      </c>
      <c r="D562" s="34">
        <f t="shared" si="35"/>
        <v>255</v>
      </c>
      <c r="E562" s="34">
        <f t="shared" si="35"/>
        <v>185</v>
      </c>
      <c r="F562" s="34">
        <f t="shared" si="35"/>
        <v>379</v>
      </c>
      <c r="G562" s="34">
        <f t="shared" si="35"/>
        <v>133</v>
      </c>
      <c r="H562" s="34">
        <f t="shared" si="35"/>
        <v>72</v>
      </c>
      <c r="I562" s="34">
        <f t="shared" si="35"/>
        <v>245</v>
      </c>
      <c r="J562" s="34">
        <f t="shared" si="35"/>
        <v>149</v>
      </c>
      <c r="K562" s="34">
        <f t="shared" si="35"/>
        <v>44</v>
      </c>
      <c r="L562" s="34">
        <f t="shared" si="35"/>
        <v>130</v>
      </c>
      <c r="M562" s="34">
        <f t="shared" si="35"/>
        <v>174</v>
      </c>
      <c r="N562" s="34">
        <f t="shared" si="35"/>
        <v>538</v>
      </c>
      <c r="O562" s="34">
        <f t="shared" si="36"/>
        <v>112</v>
      </c>
      <c r="U562">
        <f>VLOOKUP(B562,'16-64 population'!$A$8:$L$418,12,FALSE)</f>
        <v>124489</v>
      </c>
    </row>
    <row r="563" spans="1:21" x14ac:dyDescent="0.3">
      <c r="B563" t="s">
        <v>127</v>
      </c>
      <c r="C563" t="str">
        <f>IFERROR(VLOOKUP($B563,class!A$154:A$455,1,FALSE),"")</f>
        <v>Epping Forest</v>
      </c>
      <c r="D563" s="34">
        <f t="shared" si="35"/>
        <v>84</v>
      </c>
      <c r="E563" s="34">
        <f t="shared" si="35"/>
        <v>145</v>
      </c>
      <c r="F563" s="34">
        <f t="shared" si="35"/>
        <v>123</v>
      </c>
      <c r="G563" s="34">
        <f t="shared" si="35"/>
        <v>0</v>
      </c>
      <c r="H563" s="34">
        <f t="shared" si="35"/>
        <v>11</v>
      </c>
      <c r="I563" s="34">
        <f t="shared" si="35"/>
        <v>54</v>
      </c>
      <c r="J563" s="34">
        <f t="shared" si="35"/>
        <v>10</v>
      </c>
      <c r="K563" s="34">
        <f t="shared" si="35"/>
        <v>0</v>
      </c>
      <c r="L563" s="34">
        <f t="shared" si="35"/>
        <v>48</v>
      </c>
      <c r="M563" s="34">
        <f t="shared" si="35"/>
        <v>34</v>
      </c>
      <c r="N563" s="34">
        <f t="shared" si="35"/>
        <v>92</v>
      </c>
      <c r="O563" s="34">
        <f t="shared" si="36"/>
        <v>55</v>
      </c>
      <c r="U563">
        <f>VLOOKUP(B563,'16-64 population'!$A$8:$L$418,12,FALSE)</f>
        <v>80663</v>
      </c>
    </row>
    <row r="564" spans="1:21" x14ac:dyDescent="0.3">
      <c r="B564" t="s">
        <v>132</v>
      </c>
      <c r="C564" t="str">
        <f>IFERROR(VLOOKUP($B564,class!A$154:A$455,1,FALSE),"")</f>
        <v>Harlow</v>
      </c>
      <c r="D564" s="34">
        <f t="shared" si="35"/>
        <v>151</v>
      </c>
      <c r="E564" s="34">
        <f t="shared" si="35"/>
        <v>125</v>
      </c>
      <c r="F564" s="34">
        <f t="shared" si="35"/>
        <v>47</v>
      </c>
      <c r="G564" s="34">
        <f t="shared" si="35"/>
        <v>48</v>
      </c>
      <c r="H564" s="34">
        <f t="shared" si="35"/>
        <v>31</v>
      </c>
      <c r="I564" s="34">
        <f t="shared" si="35"/>
        <v>131</v>
      </c>
      <c r="J564" s="34">
        <f t="shared" si="35"/>
        <v>18</v>
      </c>
      <c r="K564" s="34">
        <f t="shared" si="35"/>
        <v>12</v>
      </c>
      <c r="L564" s="34">
        <f t="shared" si="35"/>
        <v>64</v>
      </c>
      <c r="M564" s="34">
        <f t="shared" si="35"/>
        <v>2</v>
      </c>
      <c r="N564" s="34">
        <f t="shared" si="35"/>
        <v>17</v>
      </c>
      <c r="O564" s="34">
        <f t="shared" si="36"/>
        <v>133</v>
      </c>
      <c r="U564">
        <f>VLOOKUP(B564,'16-64 population'!$A$8:$L$418,12,FALSE)</f>
        <v>53875</v>
      </c>
    </row>
    <row r="565" spans="1:21" x14ac:dyDescent="0.3">
      <c r="B565" t="s">
        <v>138</v>
      </c>
      <c r="C565" t="str">
        <f>IFERROR(VLOOKUP($B565,class!A$154:A$455,1,FALSE),"")</f>
        <v>Maldon</v>
      </c>
      <c r="D565" s="34">
        <f t="shared" si="35"/>
        <v>28</v>
      </c>
      <c r="E565" s="34">
        <f t="shared" si="35"/>
        <v>0</v>
      </c>
      <c r="F565" s="34">
        <f t="shared" si="35"/>
        <v>40</v>
      </c>
      <c r="G565" s="34">
        <f t="shared" si="35"/>
        <v>21</v>
      </c>
      <c r="H565" s="34">
        <f t="shared" si="35"/>
        <v>43</v>
      </c>
      <c r="I565" s="34">
        <f t="shared" si="35"/>
        <v>1</v>
      </c>
      <c r="J565" s="34">
        <f t="shared" si="35"/>
        <v>35</v>
      </c>
      <c r="K565" s="34">
        <f t="shared" si="35"/>
        <v>35</v>
      </c>
      <c r="L565" s="34">
        <f t="shared" si="35"/>
        <v>51</v>
      </c>
      <c r="M565" s="34">
        <f t="shared" si="35"/>
        <v>8</v>
      </c>
      <c r="N565" s="34">
        <f t="shared" si="35"/>
        <v>145</v>
      </c>
      <c r="O565" s="34">
        <f t="shared" si="36"/>
        <v>269</v>
      </c>
      <c r="U565">
        <f>VLOOKUP(B565,'16-64 population'!$A$8:$L$418,12,FALSE)</f>
        <v>37873</v>
      </c>
    </row>
    <row r="566" spans="1:21" x14ac:dyDescent="0.3">
      <c r="B566" t="s">
        <v>144</v>
      </c>
      <c r="C566" t="str">
        <f>IFERROR(VLOOKUP($B566,class!A$154:A$455,1,FALSE),"")</f>
        <v>Rochford</v>
      </c>
      <c r="D566" s="34">
        <f t="shared" si="35"/>
        <v>26</v>
      </c>
      <c r="E566" s="34">
        <f t="shared" si="35"/>
        <v>0</v>
      </c>
      <c r="F566" s="34">
        <f t="shared" si="35"/>
        <v>46</v>
      </c>
      <c r="G566" s="34">
        <f t="shared" si="35"/>
        <v>13</v>
      </c>
      <c r="H566" s="34">
        <f t="shared" si="35"/>
        <v>38</v>
      </c>
      <c r="I566" s="34">
        <f t="shared" si="35"/>
        <v>54</v>
      </c>
      <c r="J566" s="34">
        <f t="shared" si="35"/>
        <v>54</v>
      </c>
      <c r="K566" s="34">
        <f t="shared" si="35"/>
        <v>1</v>
      </c>
      <c r="L566" s="34">
        <f t="shared" si="35"/>
        <v>66</v>
      </c>
      <c r="M566" s="34">
        <f t="shared" si="35"/>
        <v>109</v>
      </c>
      <c r="N566" s="34">
        <f t="shared" si="35"/>
        <v>91</v>
      </c>
      <c r="O566" s="34">
        <f t="shared" si="36"/>
        <v>46</v>
      </c>
      <c r="U566">
        <f>VLOOKUP(B566,'16-64 population'!$A$8:$L$418,12,FALSE)</f>
        <v>52006</v>
      </c>
    </row>
    <row r="567" spans="1:21" x14ac:dyDescent="0.3">
      <c r="B567" t="s">
        <v>155</v>
      </c>
      <c r="C567" t="str">
        <f>IFERROR(VLOOKUP($B567,class!A$154:A$455,1,FALSE),"")</f>
        <v>Tendring</v>
      </c>
      <c r="D567" s="34">
        <f t="shared" si="35"/>
        <v>144</v>
      </c>
      <c r="E567" s="34">
        <f t="shared" si="35"/>
        <v>23</v>
      </c>
      <c r="F567" s="34">
        <f t="shared" si="35"/>
        <v>155</v>
      </c>
      <c r="G567" s="34">
        <f t="shared" si="35"/>
        <v>72</v>
      </c>
      <c r="H567" s="34">
        <f t="shared" si="35"/>
        <v>10</v>
      </c>
      <c r="I567" s="34">
        <f t="shared" si="35"/>
        <v>9</v>
      </c>
      <c r="J567" s="34">
        <f t="shared" si="35"/>
        <v>23</v>
      </c>
      <c r="K567" s="34">
        <f t="shared" si="35"/>
        <v>14</v>
      </c>
      <c r="L567" s="34">
        <f t="shared" si="35"/>
        <v>31</v>
      </c>
      <c r="M567" s="34">
        <f t="shared" si="35"/>
        <v>16</v>
      </c>
      <c r="N567" s="34">
        <f t="shared" si="35"/>
        <v>95</v>
      </c>
      <c r="O567" s="34">
        <f t="shared" si="36"/>
        <v>94</v>
      </c>
      <c r="U567">
        <f>VLOOKUP(B567,'16-64 population'!$A$8:$L$418,12,FALSE)</f>
        <v>78751</v>
      </c>
    </row>
    <row r="568" spans="1:21" x14ac:dyDescent="0.3">
      <c r="B568" t="s">
        <v>163</v>
      </c>
      <c r="C568" t="str">
        <f>IFERROR(VLOOKUP($B568,class!A$154:A$455,1,FALSE),"")</f>
        <v>Uttlesford</v>
      </c>
      <c r="D568" s="34">
        <f t="shared" si="35"/>
        <v>108</v>
      </c>
      <c r="E568" s="34">
        <f t="shared" si="35"/>
        <v>140</v>
      </c>
      <c r="F568" s="34">
        <f t="shared" si="35"/>
        <v>112</v>
      </c>
      <c r="G568" s="34">
        <f t="shared" si="35"/>
        <v>114</v>
      </c>
      <c r="H568" s="34">
        <f t="shared" si="35"/>
        <v>84</v>
      </c>
      <c r="I568" s="34">
        <f t="shared" si="35"/>
        <v>110</v>
      </c>
      <c r="J568" s="34">
        <f t="shared" si="35"/>
        <v>193</v>
      </c>
      <c r="K568" s="34">
        <f t="shared" si="35"/>
        <v>272</v>
      </c>
      <c r="L568" s="34">
        <f t="shared" si="35"/>
        <v>104</v>
      </c>
      <c r="M568" s="34">
        <f t="shared" si="35"/>
        <v>376</v>
      </c>
      <c r="N568" s="34">
        <f t="shared" si="35"/>
        <v>348</v>
      </c>
      <c r="O568" s="34">
        <f t="shared" si="36"/>
        <v>9</v>
      </c>
      <c r="U568">
        <f>VLOOKUP(B568,'16-64 population'!$A$8:$L$418,12,FALSE)</f>
        <v>55220</v>
      </c>
    </row>
    <row r="569" spans="1:21" x14ac:dyDescent="0.3">
      <c r="U569">
        <f>SUM(U557:U568)</f>
        <v>899356</v>
      </c>
    </row>
    <row r="570" spans="1:21" x14ac:dyDescent="0.3">
      <c r="A570" t="s">
        <v>173</v>
      </c>
      <c r="B570" t="s">
        <v>173</v>
      </c>
      <c r="C570" t="s">
        <v>173</v>
      </c>
      <c r="D570" s="34">
        <f>SUM(D571:D576)</f>
        <v>651</v>
      </c>
      <c r="E570" s="34">
        <f t="shared" ref="E570:N570" si="37">SUM(E571:E576)</f>
        <v>754</v>
      </c>
      <c r="F570" s="34">
        <f t="shared" si="37"/>
        <v>735</v>
      </c>
      <c r="G570" s="34">
        <f t="shared" si="37"/>
        <v>916</v>
      </c>
      <c r="H570" s="34">
        <f t="shared" si="37"/>
        <v>721</v>
      </c>
      <c r="I570" s="34">
        <f t="shared" si="37"/>
        <v>842</v>
      </c>
      <c r="J570" s="34">
        <f t="shared" si="37"/>
        <v>511</v>
      </c>
      <c r="K570" s="34">
        <f t="shared" si="37"/>
        <v>750</v>
      </c>
      <c r="L570" s="34">
        <f t="shared" si="37"/>
        <v>811</v>
      </c>
      <c r="M570" s="34">
        <f t="shared" si="37"/>
        <v>1256</v>
      </c>
      <c r="N570" s="34">
        <f t="shared" si="37"/>
        <v>900</v>
      </c>
      <c r="O570" s="34">
        <f t="shared" ref="O570" si="38">SUM(O571:O576)</f>
        <v>1031</v>
      </c>
      <c r="T570">
        <f>VLOOKUP($B570,'16-64 population'!$A$8:$L$418,12,FALSE)</f>
        <v>384540</v>
      </c>
    </row>
    <row r="571" spans="1:21" x14ac:dyDescent="0.3">
      <c r="B571" t="s">
        <v>172</v>
      </c>
      <c r="C571" t="str">
        <f>IFERROR(VLOOKUP($B571,class!A$154:A$455,1,FALSE),"")</f>
        <v>Cheltenham</v>
      </c>
      <c r="D571" s="34">
        <f t="shared" ref="D571:N576" si="39">VLOOKUP($B571,$C$10:$N$432,D$458,FALSE)</f>
        <v>66</v>
      </c>
      <c r="E571" s="34">
        <f t="shared" si="39"/>
        <v>40</v>
      </c>
      <c r="F571" s="34">
        <f t="shared" si="39"/>
        <v>24</v>
      </c>
      <c r="G571" s="34">
        <f t="shared" si="39"/>
        <v>104</v>
      </c>
      <c r="H571" s="34">
        <f t="shared" si="39"/>
        <v>225</v>
      </c>
      <c r="I571" s="34">
        <f t="shared" si="39"/>
        <v>40</v>
      </c>
      <c r="J571" s="34">
        <f t="shared" si="39"/>
        <v>12</v>
      </c>
      <c r="K571" s="34">
        <f t="shared" si="39"/>
        <v>33</v>
      </c>
      <c r="L571" s="34">
        <f t="shared" si="39"/>
        <v>44</v>
      </c>
      <c r="M571" s="34">
        <f t="shared" si="39"/>
        <v>103</v>
      </c>
      <c r="N571" s="34">
        <f t="shared" si="39"/>
        <v>99</v>
      </c>
      <c r="O571" s="34">
        <f t="shared" ref="O571:O576" si="40">VLOOKUP($B571,$C$10:$O$432,O$458,FALSE)</f>
        <v>123</v>
      </c>
      <c r="U571">
        <f>VLOOKUP(B571,'16-64 population'!$A$8:$L$418,12,FALSE)</f>
        <v>72761</v>
      </c>
    </row>
    <row r="572" spans="1:21" x14ac:dyDescent="0.3">
      <c r="B572" t="s">
        <v>184</v>
      </c>
      <c r="C572" t="str">
        <f>IFERROR(VLOOKUP($B572,class!A$154:A$455,1,FALSE),"")</f>
        <v>Cotswold</v>
      </c>
      <c r="D572" s="34">
        <f t="shared" si="39"/>
        <v>42</v>
      </c>
      <c r="E572" s="34">
        <f t="shared" si="39"/>
        <v>67</v>
      </c>
      <c r="F572" s="34">
        <f t="shared" si="39"/>
        <v>242</v>
      </c>
      <c r="G572" s="34">
        <f t="shared" si="39"/>
        <v>202</v>
      </c>
      <c r="H572" s="34">
        <f t="shared" si="39"/>
        <v>74</v>
      </c>
      <c r="I572" s="34">
        <f t="shared" si="39"/>
        <v>143</v>
      </c>
      <c r="J572" s="34">
        <f t="shared" si="39"/>
        <v>59</v>
      </c>
      <c r="K572" s="34">
        <f t="shared" si="39"/>
        <v>225</v>
      </c>
      <c r="L572" s="34">
        <f t="shared" si="39"/>
        <v>208</v>
      </c>
      <c r="M572" s="34">
        <f t="shared" si="39"/>
        <v>466</v>
      </c>
      <c r="N572" s="34">
        <f t="shared" si="39"/>
        <v>150</v>
      </c>
      <c r="O572" s="34">
        <f t="shared" si="40"/>
        <v>105</v>
      </c>
      <c r="U572">
        <f>VLOOKUP(B572,'16-64 population'!$A$8:$L$418,12,FALSE)</f>
        <v>51779</v>
      </c>
    </row>
    <row r="573" spans="1:21" x14ac:dyDescent="0.3">
      <c r="B573" t="s">
        <v>189</v>
      </c>
      <c r="C573" t="str">
        <f>IFERROR(VLOOKUP($B573,class!A$154:A$455,1,FALSE),"")</f>
        <v>Forest of Dean</v>
      </c>
      <c r="D573" s="34">
        <f t="shared" si="39"/>
        <v>25</v>
      </c>
      <c r="E573" s="34">
        <f t="shared" si="39"/>
        <v>105</v>
      </c>
      <c r="F573" s="34">
        <f t="shared" si="39"/>
        <v>127</v>
      </c>
      <c r="G573" s="34">
        <f t="shared" si="39"/>
        <v>178</v>
      </c>
      <c r="H573" s="34">
        <f t="shared" si="39"/>
        <v>139</v>
      </c>
      <c r="I573" s="34">
        <f t="shared" si="39"/>
        <v>173</v>
      </c>
      <c r="J573" s="34">
        <f t="shared" si="39"/>
        <v>67</v>
      </c>
      <c r="K573" s="34">
        <f t="shared" si="39"/>
        <v>40</v>
      </c>
      <c r="L573" s="34">
        <f t="shared" si="39"/>
        <v>100</v>
      </c>
      <c r="M573" s="34">
        <f t="shared" si="39"/>
        <v>25</v>
      </c>
      <c r="N573" s="34">
        <f t="shared" si="39"/>
        <v>26</v>
      </c>
      <c r="O573" s="34">
        <f t="shared" si="40"/>
        <v>136</v>
      </c>
      <c r="U573">
        <f>VLOOKUP(B573,'16-64 population'!$A$8:$L$418,12,FALSE)</f>
        <v>51052</v>
      </c>
    </row>
    <row r="574" spans="1:21" x14ac:dyDescent="0.3">
      <c r="B574" t="s">
        <v>200</v>
      </c>
      <c r="C574" t="str">
        <f>IFERROR(VLOOKUP($B574,class!A$154:A$455,1,FALSE),"")</f>
        <v>Gloucester</v>
      </c>
      <c r="D574" s="34">
        <f t="shared" si="39"/>
        <v>292</v>
      </c>
      <c r="E574" s="34">
        <f t="shared" si="39"/>
        <v>348</v>
      </c>
      <c r="F574" s="34">
        <f t="shared" si="39"/>
        <v>227</v>
      </c>
      <c r="G574" s="34">
        <f t="shared" si="39"/>
        <v>98</v>
      </c>
      <c r="H574" s="34">
        <f t="shared" si="39"/>
        <v>95</v>
      </c>
      <c r="I574" s="34">
        <f t="shared" si="39"/>
        <v>194</v>
      </c>
      <c r="J574" s="34">
        <f t="shared" si="39"/>
        <v>62</v>
      </c>
      <c r="K574" s="34">
        <f t="shared" si="39"/>
        <v>99</v>
      </c>
      <c r="L574" s="34">
        <f t="shared" si="39"/>
        <v>72</v>
      </c>
      <c r="M574" s="34">
        <f t="shared" si="39"/>
        <v>179</v>
      </c>
      <c r="N574" s="34">
        <f t="shared" si="39"/>
        <v>195</v>
      </c>
      <c r="O574" s="34">
        <f t="shared" si="40"/>
        <v>299</v>
      </c>
      <c r="U574">
        <f>VLOOKUP(B574,'16-64 population'!$A$8:$L$418,12,FALSE)</f>
        <v>81346</v>
      </c>
    </row>
    <row r="575" spans="1:21" x14ac:dyDescent="0.3">
      <c r="B575" t="s">
        <v>215</v>
      </c>
      <c r="C575" t="str">
        <f>IFERROR(VLOOKUP($B575,class!A$154:A$455,1,FALSE),"")</f>
        <v>Stroud</v>
      </c>
      <c r="D575" s="34">
        <f t="shared" si="39"/>
        <v>113</v>
      </c>
      <c r="E575" s="34">
        <f t="shared" si="39"/>
        <v>69</v>
      </c>
      <c r="F575" s="34">
        <f t="shared" si="39"/>
        <v>54</v>
      </c>
      <c r="G575" s="34">
        <f t="shared" si="39"/>
        <v>160</v>
      </c>
      <c r="H575" s="34">
        <f t="shared" si="39"/>
        <v>128</v>
      </c>
      <c r="I575" s="34">
        <f t="shared" si="39"/>
        <v>134</v>
      </c>
      <c r="J575" s="34">
        <f t="shared" si="39"/>
        <v>124</v>
      </c>
      <c r="K575" s="34">
        <f t="shared" si="39"/>
        <v>135</v>
      </c>
      <c r="L575" s="34">
        <f t="shared" si="39"/>
        <v>132</v>
      </c>
      <c r="M575" s="34">
        <f t="shared" si="39"/>
        <v>116</v>
      </c>
      <c r="N575" s="34">
        <f t="shared" si="39"/>
        <v>197</v>
      </c>
      <c r="O575" s="34">
        <f t="shared" si="40"/>
        <v>233</v>
      </c>
      <c r="U575">
        <f>VLOOKUP(B575,'16-64 population'!$A$8:$L$418,12,FALSE)</f>
        <v>71437</v>
      </c>
    </row>
    <row r="576" spans="1:21" x14ac:dyDescent="0.3">
      <c r="B576" t="s">
        <v>223</v>
      </c>
      <c r="C576" t="str">
        <f>IFERROR(VLOOKUP($B576,class!A$154:A$455,1,FALSE),"")</f>
        <v>Tewkesbury</v>
      </c>
      <c r="D576" s="34">
        <f t="shared" si="39"/>
        <v>113</v>
      </c>
      <c r="E576" s="34">
        <f t="shared" si="39"/>
        <v>125</v>
      </c>
      <c r="F576" s="34">
        <f t="shared" si="39"/>
        <v>61</v>
      </c>
      <c r="G576" s="34">
        <f t="shared" si="39"/>
        <v>174</v>
      </c>
      <c r="H576" s="34">
        <f t="shared" si="39"/>
        <v>60</v>
      </c>
      <c r="I576" s="34">
        <f t="shared" si="39"/>
        <v>158</v>
      </c>
      <c r="J576" s="34">
        <f t="shared" si="39"/>
        <v>187</v>
      </c>
      <c r="K576" s="34">
        <f t="shared" si="39"/>
        <v>218</v>
      </c>
      <c r="L576" s="34">
        <f t="shared" si="39"/>
        <v>255</v>
      </c>
      <c r="M576" s="34">
        <f t="shared" si="39"/>
        <v>367</v>
      </c>
      <c r="N576" s="34">
        <f t="shared" si="39"/>
        <v>233</v>
      </c>
      <c r="O576" s="34">
        <f t="shared" si="40"/>
        <v>135</v>
      </c>
      <c r="U576">
        <f>VLOOKUP(B576,'16-64 population'!$A$8:$L$418,12,FALSE)</f>
        <v>56165</v>
      </c>
    </row>
    <row r="577" spans="1:21" x14ac:dyDescent="0.3">
      <c r="U577">
        <f>SUM(U571:U576)</f>
        <v>384540</v>
      </c>
    </row>
    <row r="578" spans="1:21" x14ac:dyDescent="0.3">
      <c r="A578" t="s">
        <v>234</v>
      </c>
      <c r="B578" t="s">
        <v>234</v>
      </c>
      <c r="C578" t="s">
        <v>234</v>
      </c>
      <c r="D578" s="34">
        <f>SUM(D579:D589)</f>
        <v>1946</v>
      </c>
      <c r="E578" s="34">
        <f t="shared" ref="E578:N578" si="41">SUM(E579:E589)</f>
        <v>1653</v>
      </c>
      <c r="F578" s="34">
        <f t="shared" si="41"/>
        <v>1786</v>
      </c>
      <c r="G578" s="34">
        <f t="shared" si="41"/>
        <v>1469</v>
      </c>
      <c r="H578" s="34">
        <f t="shared" si="41"/>
        <v>972</v>
      </c>
      <c r="I578" s="34">
        <f t="shared" si="41"/>
        <v>1612</v>
      </c>
      <c r="J578" s="34">
        <f t="shared" si="41"/>
        <v>788</v>
      </c>
      <c r="K578" s="34">
        <f t="shared" si="41"/>
        <v>1223</v>
      </c>
      <c r="L578" s="34">
        <f t="shared" si="41"/>
        <v>1380</v>
      </c>
      <c r="M578" s="34">
        <f t="shared" si="41"/>
        <v>2578</v>
      </c>
      <c r="N578" s="34">
        <f t="shared" si="41"/>
        <v>2153</v>
      </c>
      <c r="O578" s="34">
        <f t="shared" ref="O578" si="42">SUM(O579:O589)</f>
        <v>1609</v>
      </c>
      <c r="T578">
        <f>VLOOKUP($B578,'16-64 population'!$A$8:$L$418,12,FALSE)</f>
        <v>827527</v>
      </c>
    </row>
    <row r="579" spans="1:21" x14ac:dyDescent="0.3">
      <c r="B579" t="s">
        <v>233</v>
      </c>
      <c r="C579" t="str">
        <f>IFERROR(VLOOKUP($B579,class!A$154:A$455,1,FALSE),"")</f>
        <v>Basingstoke and Deane</v>
      </c>
      <c r="D579" s="34">
        <f t="shared" ref="D579:N589" si="43">VLOOKUP($B579,$C$10:$N$432,D$458,FALSE)</f>
        <v>724</v>
      </c>
      <c r="E579" s="34">
        <f t="shared" si="43"/>
        <v>375</v>
      </c>
      <c r="F579" s="34">
        <f t="shared" si="43"/>
        <v>358</v>
      </c>
      <c r="G579" s="34">
        <f t="shared" si="43"/>
        <v>70</v>
      </c>
      <c r="H579" s="34">
        <f t="shared" si="43"/>
        <v>154</v>
      </c>
      <c r="I579" s="34">
        <f t="shared" si="43"/>
        <v>137</v>
      </c>
      <c r="J579" s="34">
        <f t="shared" si="43"/>
        <v>47</v>
      </c>
      <c r="K579" s="34">
        <f t="shared" si="43"/>
        <v>107</v>
      </c>
      <c r="L579" s="34">
        <f t="shared" si="43"/>
        <v>226</v>
      </c>
      <c r="M579" s="34">
        <f t="shared" si="43"/>
        <v>454</v>
      </c>
      <c r="N579" s="34">
        <f t="shared" si="43"/>
        <v>551</v>
      </c>
      <c r="O579" s="34">
        <f t="shared" ref="O579:O589" si="44">VLOOKUP($B579,$C$10:$O$432,O$458,FALSE)</f>
        <v>501</v>
      </c>
      <c r="U579">
        <f>VLOOKUP(B579,'16-64 population'!$A$8:$L$418,12,FALSE)</f>
        <v>110247</v>
      </c>
    </row>
    <row r="580" spans="1:21" x14ac:dyDescent="0.3">
      <c r="B580" t="s">
        <v>240</v>
      </c>
      <c r="C580" t="str">
        <f>IFERROR(VLOOKUP($B580,class!A$154:A$455,1,FALSE),"")</f>
        <v>East Hampshire</v>
      </c>
      <c r="D580" s="34">
        <f t="shared" si="43"/>
        <v>36</v>
      </c>
      <c r="E580" s="34">
        <f t="shared" si="43"/>
        <v>67</v>
      </c>
      <c r="F580" s="34">
        <f t="shared" si="43"/>
        <v>100</v>
      </c>
      <c r="G580" s="34">
        <f t="shared" si="43"/>
        <v>44</v>
      </c>
      <c r="H580" s="34">
        <f t="shared" si="43"/>
        <v>161</v>
      </c>
      <c r="I580" s="34">
        <f t="shared" si="43"/>
        <v>113</v>
      </c>
      <c r="J580" s="34">
        <f t="shared" si="43"/>
        <v>50</v>
      </c>
      <c r="K580" s="34">
        <f t="shared" si="43"/>
        <v>174</v>
      </c>
      <c r="L580" s="34">
        <f t="shared" si="43"/>
        <v>105</v>
      </c>
      <c r="M580" s="34">
        <f t="shared" si="43"/>
        <v>557</v>
      </c>
      <c r="N580" s="34">
        <f t="shared" si="43"/>
        <v>237</v>
      </c>
      <c r="O580" s="34">
        <f t="shared" si="44"/>
        <v>69</v>
      </c>
      <c r="U580">
        <f>VLOOKUP(B580,'16-64 population'!$A$8:$L$418,12,FALSE)</f>
        <v>71562</v>
      </c>
    </row>
    <row r="581" spans="1:21" x14ac:dyDescent="0.3">
      <c r="B581" t="s">
        <v>245</v>
      </c>
      <c r="C581" t="str">
        <f>IFERROR(VLOOKUP($B581,class!A$154:A$455,1,FALSE),"")</f>
        <v>Eastleigh</v>
      </c>
      <c r="D581" s="34">
        <f t="shared" si="43"/>
        <v>265</v>
      </c>
      <c r="E581" s="34">
        <f t="shared" si="43"/>
        <v>169</v>
      </c>
      <c r="F581" s="34">
        <f t="shared" si="43"/>
        <v>200</v>
      </c>
      <c r="G581" s="34">
        <f t="shared" si="43"/>
        <v>172</v>
      </c>
      <c r="H581" s="34">
        <f t="shared" si="43"/>
        <v>109</v>
      </c>
      <c r="I581" s="34">
        <f t="shared" si="43"/>
        <v>162</v>
      </c>
      <c r="J581" s="34">
        <f t="shared" si="43"/>
        <v>104</v>
      </c>
      <c r="K581" s="34">
        <f t="shared" si="43"/>
        <v>139</v>
      </c>
      <c r="L581" s="34">
        <f t="shared" si="43"/>
        <v>122</v>
      </c>
      <c r="M581" s="34">
        <f t="shared" si="43"/>
        <v>470</v>
      </c>
      <c r="N581" s="34">
        <f t="shared" si="43"/>
        <v>346</v>
      </c>
      <c r="O581" s="34">
        <f t="shared" si="44"/>
        <v>298</v>
      </c>
      <c r="U581">
        <f>VLOOKUP(B581,'16-64 population'!$A$8:$L$418,12,FALSE)</f>
        <v>81603</v>
      </c>
    </row>
    <row r="582" spans="1:21" x14ac:dyDescent="0.3">
      <c r="B582" t="s">
        <v>249</v>
      </c>
      <c r="C582" t="str">
        <f>IFERROR(VLOOKUP($B582,class!A$154:A$455,1,FALSE),"")</f>
        <v>Fareham</v>
      </c>
      <c r="D582" s="34">
        <f t="shared" si="43"/>
        <v>40</v>
      </c>
      <c r="E582" s="34">
        <f t="shared" si="43"/>
        <v>173</v>
      </c>
      <c r="F582" s="34">
        <f t="shared" si="43"/>
        <v>127</v>
      </c>
      <c r="G582" s="34">
        <f t="shared" si="43"/>
        <v>91</v>
      </c>
      <c r="H582" s="34">
        <f t="shared" si="43"/>
        <v>58</v>
      </c>
      <c r="I582" s="34">
        <f t="shared" si="43"/>
        <v>137</v>
      </c>
      <c r="J582" s="34">
        <f t="shared" si="43"/>
        <v>27</v>
      </c>
      <c r="K582" s="34">
        <f t="shared" si="43"/>
        <v>85</v>
      </c>
      <c r="L582" s="34">
        <f t="shared" si="43"/>
        <v>41</v>
      </c>
      <c r="M582" s="34">
        <f t="shared" si="43"/>
        <v>44</v>
      </c>
      <c r="N582" s="34">
        <f t="shared" si="43"/>
        <v>10</v>
      </c>
      <c r="O582" s="34">
        <f t="shared" si="44"/>
        <v>64</v>
      </c>
      <c r="U582">
        <f>VLOOKUP(B582,'16-64 population'!$A$8:$L$418,12,FALSE)</f>
        <v>69175</v>
      </c>
    </row>
    <row r="583" spans="1:21" x14ac:dyDescent="0.3">
      <c r="B583" t="s">
        <v>253</v>
      </c>
      <c r="C583" t="str">
        <f>IFERROR(VLOOKUP($B583,class!A$154:A$455,1,FALSE),"")</f>
        <v>Gosport</v>
      </c>
      <c r="D583" s="34">
        <f t="shared" si="43"/>
        <v>46</v>
      </c>
      <c r="E583" s="34">
        <f t="shared" si="43"/>
        <v>169</v>
      </c>
      <c r="F583" s="34">
        <f t="shared" si="43"/>
        <v>163</v>
      </c>
      <c r="G583" s="34">
        <f t="shared" si="43"/>
        <v>153</v>
      </c>
      <c r="H583" s="34">
        <f t="shared" si="43"/>
        <v>41</v>
      </c>
      <c r="I583" s="34">
        <f t="shared" si="43"/>
        <v>100</v>
      </c>
      <c r="J583" s="34">
        <f t="shared" si="43"/>
        <v>55</v>
      </c>
      <c r="K583" s="34">
        <f t="shared" si="43"/>
        <v>52</v>
      </c>
      <c r="L583" s="34">
        <f t="shared" si="43"/>
        <v>51</v>
      </c>
      <c r="M583" s="34">
        <f t="shared" si="43"/>
        <v>4</v>
      </c>
      <c r="N583" s="34">
        <f t="shared" si="43"/>
        <v>11</v>
      </c>
      <c r="O583" s="34">
        <f t="shared" si="44"/>
        <v>58</v>
      </c>
      <c r="U583">
        <f>VLOOKUP(B583,'16-64 population'!$A$8:$L$418,12,FALSE)</f>
        <v>51893</v>
      </c>
    </row>
    <row r="584" spans="1:21" x14ac:dyDescent="0.3">
      <c r="B584" t="s">
        <v>259</v>
      </c>
      <c r="C584" t="str">
        <f>IFERROR(VLOOKUP($B584,class!A$154:A$455,1,FALSE),"")</f>
        <v>Hart</v>
      </c>
      <c r="D584" s="34">
        <f t="shared" si="43"/>
        <v>25</v>
      </c>
      <c r="E584" s="34">
        <f t="shared" si="43"/>
        <v>63</v>
      </c>
      <c r="F584" s="34">
        <f t="shared" si="43"/>
        <v>240</v>
      </c>
      <c r="G584" s="34">
        <f t="shared" si="43"/>
        <v>34</v>
      </c>
      <c r="H584" s="34">
        <f t="shared" si="43"/>
        <v>13</v>
      </c>
      <c r="I584" s="34">
        <f t="shared" si="43"/>
        <v>55</v>
      </c>
      <c r="J584" s="34">
        <f t="shared" si="43"/>
        <v>97</v>
      </c>
      <c r="K584" s="34">
        <f t="shared" si="43"/>
        <v>246</v>
      </c>
      <c r="L584" s="34">
        <f t="shared" si="43"/>
        <v>199</v>
      </c>
      <c r="M584" s="34">
        <f t="shared" si="43"/>
        <v>126</v>
      </c>
      <c r="N584" s="34">
        <f t="shared" si="43"/>
        <v>291</v>
      </c>
      <c r="O584" s="34">
        <f t="shared" si="44"/>
        <v>143</v>
      </c>
      <c r="U584">
        <f>VLOOKUP(B584,'16-64 population'!$A$8:$L$418,12,FALSE)</f>
        <v>58403</v>
      </c>
    </row>
    <row r="585" spans="1:21" x14ac:dyDescent="0.3">
      <c r="B585" t="s">
        <v>264</v>
      </c>
      <c r="C585" t="str">
        <f>IFERROR(VLOOKUP($B585,class!A$154:A$455,1,FALSE),"")</f>
        <v>Havant</v>
      </c>
      <c r="D585" s="34">
        <f t="shared" si="43"/>
        <v>95</v>
      </c>
      <c r="E585" s="34">
        <f t="shared" si="43"/>
        <v>134</v>
      </c>
      <c r="F585" s="34">
        <f t="shared" si="43"/>
        <v>83</v>
      </c>
      <c r="G585" s="34">
        <f t="shared" si="43"/>
        <v>53</v>
      </c>
      <c r="H585" s="34">
        <f t="shared" si="43"/>
        <v>63</v>
      </c>
      <c r="I585" s="34">
        <f t="shared" si="43"/>
        <v>228</v>
      </c>
      <c r="J585" s="34">
        <f t="shared" si="43"/>
        <v>110</v>
      </c>
      <c r="K585" s="34">
        <f t="shared" si="43"/>
        <v>130</v>
      </c>
      <c r="L585" s="34">
        <f t="shared" si="43"/>
        <v>67</v>
      </c>
      <c r="M585" s="34">
        <f t="shared" si="43"/>
        <v>84</v>
      </c>
      <c r="N585" s="34">
        <f t="shared" si="43"/>
        <v>38</v>
      </c>
      <c r="O585" s="34">
        <f t="shared" si="44"/>
        <v>33</v>
      </c>
      <c r="U585">
        <f>VLOOKUP(B585,'16-64 population'!$A$8:$L$418,12,FALSE)</f>
        <v>74132</v>
      </c>
    </row>
    <row r="586" spans="1:21" x14ac:dyDescent="0.3">
      <c r="B586" t="s">
        <v>269</v>
      </c>
      <c r="C586" t="str">
        <f>IFERROR(VLOOKUP($B586,class!A$154:A$455,1,FALSE),"")</f>
        <v>New Forest</v>
      </c>
      <c r="D586" s="34">
        <f t="shared" si="43"/>
        <v>99</v>
      </c>
      <c r="E586" s="34">
        <f t="shared" si="43"/>
        <v>66</v>
      </c>
      <c r="F586" s="34">
        <f t="shared" si="43"/>
        <v>69</v>
      </c>
      <c r="G586" s="34">
        <f t="shared" si="43"/>
        <v>78</v>
      </c>
      <c r="H586" s="34">
        <f t="shared" si="43"/>
        <v>73</v>
      </c>
      <c r="I586" s="34">
        <f t="shared" si="43"/>
        <v>74</v>
      </c>
      <c r="J586" s="34">
        <f t="shared" si="43"/>
        <v>16</v>
      </c>
      <c r="K586" s="34">
        <f t="shared" si="43"/>
        <v>60</v>
      </c>
      <c r="L586" s="34">
        <f t="shared" si="43"/>
        <v>70</v>
      </c>
      <c r="M586" s="34">
        <f t="shared" si="43"/>
        <v>118</v>
      </c>
      <c r="N586" s="34">
        <f t="shared" si="43"/>
        <v>100</v>
      </c>
      <c r="O586" s="34">
        <f t="shared" si="44"/>
        <v>111</v>
      </c>
      <c r="U586">
        <f>VLOOKUP(B586,'16-64 population'!$A$8:$L$418,12,FALSE)</f>
        <v>98938</v>
      </c>
    </row>
    <row r="587" spans="1:21" x14ac:dyDescent="0.3">
      <c r="B587" t="s">
        <v>274</v>
      </c>
      <c r="C587" t="str">
        <f>IFERROR(VLOOKUP($B587,class!A$154:A$455,1,FALSE),"")</f>
        <v>Rushmoor</v>
      </c>
      <c r="D587" s="34">
        <f t="shared" si="43"/>
        <v>340</v>
      </c>
      <c r="E587" s="34">
        <f t="shared" si="43"/>
        <v>75</v>
      </c>
      <c r="F587" s="34">
        <f t="shared" si="43"/>
        <v>85</v>
      </c>
      <c r="G587" s="34">
        <f t="shared" si="43"/>
        <v>149</v>
      </c>
      <c r="H587" s="34">
        <f t="shared" si="43"/>
        <v>36</v>
      </c>
      <c r="I587" s="34">
        <f t="shared" si="43"/>
        <v>150</v>
      </c>
      <c r="J587" s="34">
        <f t="shared" si="43"/>
        <v>54</v>
      </c>
      <c r="K587" s="34">
        <f t="shared" si="43"/>
        <v>26</v>
      </c>
      <c r="L587" s="34">
        <f t="shared" si="43"/>
        <v>125</v>
      </c>
      <c r="M587" s="34">
        <f t="shared" si="43"/>
        <v>251</v>
      </c>
      <c r="N587" s="34">
        <f t="shared" si="43"/>
        <v>58</v>
      </c>
      <c r="O587" s="34">
        <f t="shared" si="44"/>
        <v>19</v>
      </c>
      <c r="U587">
        <f>VLOOKUP(B587,'16-64 population'!$A$8:$L$418,12,FALSE)</f>
        <v>61496</v>
      </c>
    </row>
    <row r="588" spans="1:21" x14ac:dyDescent="0.3">
      <c r="B588" t="s">
        <v>278</v>
      </c>
      <c r="C588" t="str">
        <f>IFERROR(VLOOKUP($B588,class!A$154:A$455,1,FALSE),"")</f>
        <v>Test Valley</v>
      </c>
      <c r="D588" s="34">
        <f t="shared" si="43"/>
        <v>129</v>
      </c>
      <c r="E588" s="34">
        <f t="shared" si="43"/>
        <v>236</v>
      </c>
      <c r="F588" s="34">
        <f t="shared" si="43"/>
        <v>219</v>
      </c>
      <c r="G588" s="34">
        <f t="shared" si="43"/>
        <v>563</v>
      </c>
      <c r="H588" s="34">
        <f t="shared" si="43"/>
        <v>149</v>
      </c>
      <c r="I588" s="34">
        <f t="shared" si="43"/>
        <v>322</v>
      </c>
      <c r="J588" s="34">
        <f t="shared" si="43"/>
        <v>165</v>
      </c>
      <c r="K588" s="34">
        <f t="shared" si="43"/>
        <v>118</v>
      </c>
      <c r="L588" s="34">
        <f t="shared" si="43"/>
        <v>211</v>
      </c>
      <c r="M588" s="34">
        <f t="shared" si="43"/>
        <v>192</v>
      </c>
      <c r="N588" s="34">
        <f t="shared" si="43"/>
        <v>305</v>
      </c>
      <c r="O588" s="34">
        <f t="shared" si="44"/>
        <v>195</v>
      </c>
      <c r="U588">
        <f>VLOOKUP(B588,'16-64 population'!$A$8:$L$418,12,FALSE)</f>
        <v>75057</v>
      </c>
    </row>
    <row r="589" spans="1:21" x14ac:dyDescent="0.3">
      <c r="B589" t="s">
        <v>283</v>
      </c>
      <c r="C589" t="str">
        <f>IFERROR(VLOOKUP($B589,class!A$154:A$455,1,FALSE),"")</f>
        <v>Winchester</v>
      </c>
      <c r="D589" s="34">
        <f t="shared" si="43"/>
        <v>147</v>
      </c>
      <c r="E589" s="34">
        <f t="shared" si="43"/>
        <v>126</v>
      </c>
      <c r="F589" s="34">
        <f t="shared" si="43"/>
        <v>142</v>
      </c>
      <c r="G589" s="34">
        <f t="shared" si="43"/>
        <v>62</v>
      </c>
      <c r="H589" s="34">
        <f t="shared" si="43"/>
        <v>115</v>
      </c>
      <c r="I589" s="34">
        <f t="shared" si="43"/>
        <v>134</v>
      </c>
      <c r="J589" s="34">
        <f t="shared" si="43"/>
        <v>63</v>
      </c>
      <c r="K589" s="34">
        <f t="shared" si="43"/>
        <v>86</v>
      </c>
      <c r="L589" s="34">
        <f t="shared" si="43"/>
        <v>163</v>
      </c>
      <c r="M589" s="34">
        <f t="shared" si="43"/>
        <v>278</v>
      </c>
      <c r="N589" s="34">
        <f t="shared" si="43"/>
        <v>206</v>
      </c>
      <c r="O589" s="34">
        <f t="shared" si="44"/>
        <v>118</v>
      </c>
      <c r="U589">
        <f>VLOOKUP(B589,'16-64 population'!$A$8:$L$418,12,FALSE)</f>
        <v>75021</v>
      </c>
    </row>
    <row r="590" spans="1:21" x14ac:dyDescent="0.3">
      <c r="U590">
        <f>SUM(U579:U589)</f>
        <v>827527</v>
      </c>
    </row>
    <row r="591" spans="1:21" x14ac:dyDescent="0.3">
      <c r="A591" t="s">
        <v>288</v>
      </c>
      <c r="B591" t="s">
        <v>288</v>
      </c>
      <c r="C591" t="s">
        <v>288</v>
      </c>
      <c r="D591" s="34">
        <f>SUM(D592:D601)</f>
        <v>1410</v>
      </c>
      <c r="E591" s="34">
        <f t="shared" ref="E591:N591" si="45">SUM(E592:E601)</f>
        <v>1238</v>
      </c>
      <c r="F591" s="34">
        <f t="shared" si="45"/>
        <v>994</v>
      </c>
      <c r="G591" s="34">
        <f t="shared" si="45"/>
        <v>835</v>
      </c>
      <c r="H591" s="34">
        <f t="shared" si="45"/>
        <v>634</v>
      </c>
      <c r="I591" s="34">
        <f t="shared" si="45"/>
        <v>1011</v>
      </c>
      <c r="J591" s="34">
        <f t="shared" si="45"/>
        <v>680</v>
      </c>
      <c r="K591" s="34">
        <f t="shared" si="45"/>
        <v>684</v>
      </c>
      <c r="L591" s="34">
        <f t="shared" si="45"/>
        <v>939</v>
      </c>
      <c r="M591" s="34">
        <f t="shared" si="45"/>
        <v>1356</v>
      </c>
      <c r="N591" s="34">
        <f t="shared" si="45"/>
        <v>1005</v>
      </c>
      <c r="O591" s="34">
        <f t="shared" ref="O591" si="46">SUM(O592:O601)</f>
        <v>1541</v>
      </c>
      <c r="T591">
        <f>VLOOKUP($B591,'16-64 population'!$A$8:$L$418,12,FALSE)</f>
        <v>739879</v>
      </c>
    </row>
    <row r="592" spans="1:21" x14ac:dyDescent="0.3">
      <c r="B592" t="s">
        <v>287</v>
      </c>
      <c r="C592" t="str">
        <f>IFERROR(VLOOKUP($B592,class!A$154:A$455,1,FALSE),"")</f>
        <v>Broxbourne</v>
      </c>
      <c r="D592" s="34">
        <f t="shared" ref="D592:N601" si="47">VLOOKUP($B592,$C$10:$N$432,D$458,FALSE)</f>
        <v>202</v>
      </c>
      <c r="E592" s="34">
        <f t="shared" si="47"/>
        <v>91</v>
      </c>
      <c r="F592" s="34">
        <f t="shared" si="47"/>
        <v>42</v>
      </c>
      <c r="G592" s="34">
        <f t="shared" si="47"/>
        <v>41</v>
      </c>
      <c r="H592" s="34">
        <f t="shared" si="47"/>
        <v>3</v>
      </c>
      <c r="I592" s="34">
        <f t="shared" si="47"/>
        <v>62</v>
      </c>
      <c r="J592" s="34">
        <f t="shared" si="47"/>
        <v>89</v>
      </c>
      <c r="K592" s="34">
        <f t="shared" si="47"/>
        <v>14</v>
      </c>
      <c r="L592" s="34">
        <f t="shared" si="47"/>
        <v>63</v>
      </c>
      <c r="M592" s="34">
        <f t="shared" si="47"/>
        <v>46</v>
      </c>
      <c r="N592" s="34">
        <f t="shared" si="47"/>
        <v>25</v>
      </c>
      <c r="O592" s="34">
        <f t="shared" ref="O592:O601" si="48">VLOOKUP($B592,$C$10:$O$432,O$458,FALSE)</f>
        <v>27</v>
      </c>
      <c r="U592">
        <f>VLOOKUP(B592,'16-64 population'!$A$8:$L$418,12,FALSE)</f>
        <v>59990</v>
      </c>
    </row>
    <row r="593" spans="1:21" x14ac:dyDescent="0.3">
      <c r="B593" t="s">
        <v>292</v>
      </c>
      <c r="C593" t="str">
        <f>IFERROR(VLOOKUP($B593,class!A$154:A$455,1,FALSE),"")</f>
        <v>Dacorum</v>
      </c>
      <c r="D593" s="34">
        <f t="shared" si="47"/>
        <v>129</v>
      </c>
      <c r="E593" s="34">
        <f t="shared" si="47"/>
        <v>61</v>
      </c>
      <c r="F593" s="34">
        <f t="shared" si="47"/>
        <v>144</v>
      </c>
      <c r="G593" s="34">
        <f t="shared" si="47"/>
        <v>78</v>
      </c>
      <c r="H593" s="34">
        <f t="shared" si="47"/>
        <v>9</v>
      </c>
      <c r="I593" s="34">
        <f t="shared" si="47"/>
        <v>204</v>
      </c>
      <c r="J593" s="34">
        <f t="shared" si="47"/>
        <v>186</v>
      </c>
      <c r="K593" s="34">
        <f t="shared" si="47"/>
        <v>56</v>
      </c>
      <c r="L593" s="34">
        <f t="shared" si="47"/>
        <v>427</v>
      </c>
      <c r="M593" s="34">
        <f t="shared" si="47"/>
        <v>229</v>
      </c>
      <c r="N593" s="34">
        <f t="shared" si="47"/>
        <v>127</v>
      </c>
      <c r="O593" s="34">
        <f t="shared" si="48"/>
        <v>201</v>
      </c>
      <c r="U593">
        <f>VLOOKUP(B593,'16-64 population'!$A$8:$L$418,12,FALSE)</f>
        <v>96161</v>
      </c>
    </row>
    <row r="594" spans="1:21" x14ac:dyDescent="0.3">
      <c r="B594" t="s">
        <v>296</v>
      </c>
      <c r="C594" t="str">
        <f>IFERROR(VLOOKUP($B594,class!A$154:A$455,1,FALSE),"")</f>
        <v>East Hertfordshire</v>
      </c>
      <c r="D594" s="34">
        <f t="shared" si="47"/>
        <v>191</v>
      </c>
      <c r="E594" s="34">
        <f t="shared" si="47"/>
        <v>93</v>
      </c>
      <c r="F594" s="34">
        <f t="shared" si="47"/>
        <v>177</v>
      </c>
      <c r="G594" s="34">
        <f t="shared" si="47"/>
        <v>130</v>
      </c>
      <c r="H594" s="34">
        <f t="shared" si="47"/>
        <v>93</v>
      </c>
      <c r="I594" s="34">
        <f t="shared" si="47"/>
        <v>121</v>
      </c>
      <c r="J594" s="34">
        <f t="shared" si="47"/>
        <v>102</v>
      </c>
      <c r="K594" s="34">
        <f t="shared" si="47"/>
        <v>179</v>
      </c>
      <c r="L594" s="34">
        <f t="shared" si="47"/>
        <v>64</v>
      </c>
      <c r="M594" s="34">
        <f t="shared" si="47"/>
        <v>407</v>
      </c>
      <c r="N594" s="34">
        <f t="shared" si="47"/>
        <v>174</v>
      </c>
      <c r="O594" s="34">
        <f t="shared" si="48"/>
        <v>217</v>
      </c>
      <c r="U594">
        <f>VLOOKUP(B594,'16-64 population'!$A$8:$L$418,12,FALSE)</f>
        <v>93036</v>
      </c>
    </row>
    <row r="595" spans="1:21" x14ac:dyDescent="0.3">
      <c r="B595" t="s">
        <v>299</v>
      </c>
      <c r="C595" t="str">
        <f>IFERROR(VLOOKUP($B595,class!A$154:A$455,1,FALSE),"")</f>
        <v>Hertsmere</v>
      </c>
      <c r="D595" s="34">
        <f t="shared" si="47"/>
        <v>175</v>
      </c>
      <c r="E595" s="34">
        <f t="shared" si="47"/>
        <v>56</v>
      </c>
      <c r="F595" s="34">
        <f t="shared" si="47"/>
        <v>62</v>
      </c>
      <c r="G595" s="34">
        <f t="shared" si="47"/>
        <v>153</v>
      </c>
      <c r="H595" s="34">
        <f t="shared" si="47"/>
        <v>54</v>
      </c>
      <c r="I595" s="34">
        <f t="shared" si="47"/>
        <v>19</v>
      </c>
      <c r="J595" s="34">
        <f t="shared" si="47"/>
        <v>45</v>
      </c>
      <c r="K595" s="34">
        <f t="shared" si="47"/>
        <v>8</v>
      </c>
      <c r="L595" s="34">
        <f t="shared" si="47"/>
        <v>25</v>
      </c>
      <c r="M595" s="34">
        <f t="shared" si="47"/>
        <v>91</v>
      </c>
      <c r="N595" s="34">
        <f t="shared" si="47"/>
        <v>66</v>
      </c>
      <c r="O595" s="34">
        <f t="shared" si="48"/>
        <v>18</v>
      </c>
      <c r="U595">
        <f>VLOOKUP(B595,'16-64 population'!$A$8:$L$418,12,FALSE)</f>
        <v>63209</v>
      </c>
    </row>
    <row r="596" spans="1:21" x14ac:dyDescent="0.3">
      <c r="B596" t="s">
        <v>306</v>
      </c>
      <c r="C596" t="str">
        <f>IFERROR(VLOOKUP($B596,class!A$154:A$455,1,FALSE),"")</f>
        <v>North Hertfordshire</v>
      </c>
      <c r="D596" s="34">
        <f t="shared" si="47"/>
        <v>190</v>
      </c>
      <c r="E596" s="34">
        <f t="shared" si="47"/>
        <v>131</v>
      </c>
      <c r="F596" s="34">
        <f t="shared" si="47"/>
        <v>161</v>
      </c>
      <c r="G596" s="34">
        <f t="shared" si="47"/>
        <v>83</v>
      </c>
      <c r="H596" s="34">
        <f t="shared" si="47"/>
        <v>76</v>
      </c>
      <c r="I596" s="34">
        <f t="shared" si="47"/>
        <v>47</v>
      </c>
      <c r="J596" s="34">
        <f t="shared" si="47"/>
        <v>17</v>
      </c>
      <c r="K596" s="34">
        <f t="shared" si="47"/>
        <v>87</v>
      </c>
      <c r="L596" s="34">
        <f t="shared" si="47"/>
        <v>66</v>
      </c>
      <c r="M596" s="34">
        <f t="shared" si="47"/>
        <v>20</v>
      </c>
      <c r="N596" s="34">
        <f t="shared" si="47"/>
        <v>20</v>
      </c>
      <c r="O596" s="34">
        <f t="shared" si="48"/>
        <v>217</v>
      </c>
      <c r="U596">
        <f>VLOOKUP(B596,'16-64 population'!$A$8:$L$418,12,FALSE)</f>
        <v>81601</v>
      </c>
    </row>
    <row r="597" spans="1:21" x14ac:dyDescent="0.3">
      <c r="B597" t="s">
        <v>311</v>
      </c>
      <c r="C597" t="str">
        <f>IFERROR(VLOOKUP($B597,class!A$154:A$455,1,FALSE),"")</f>
        <v>St Albans</v>
      </c>
      <c r="D597" s="34">
        <f t="shared" si="47"/>
        <v>154</v>
      </c>
      <c r="E597" s="34">
        <f t="shared" si="47"/>
        <v>117</v>
      </c>
      <c r="F597" s="34">
        <f t="shared" si="47"/>
        <v>77</v>
      </c>
      <c r="G597" s="34">
        <f t="shared" si="47"/>
        <v>49</v>
      </c>
      <c r="H597" s="34">
        <f t="shared" si="47"/>
        <v>126</v>
      </c>
      <c r="I597" s="34">
        <f t="shared" si="47"/>
        <v>163</v>
      </c>
      <c r="J597" s="34">
        <f t="shared" si="47"/>
        <v>101</v>
      </c>
      <c r="K597" s="34">
        <f t="shared" si="47"/>
        <v>82</v>
      </c>
      <c r="L597" s="34">
        <f t="shared" si="47"/>
        <v>53</v>
      </c>
      <c r="M597" s="34">
        <f t="shared" si="47"/>
        <v>98</v>
      </c>
      <c r="N597" s="34">
        <f t="shared" si="47"/>
        <v>151</v>
      </c>
      <c r="O597" s="34">
        <f t="shared" si="48"/>
        <v>161</v>
      </c>
      <c r="U597">
        <f>VLOOKUP(B597,'16-64 population'!$A$8:$L$418,12,FALSE)</f>
        <v>89746</v>
      </c>
    </row>
    <row r="598" spans="1:21" x14ac:dyDescent="0.3">
      <c r="B598" t="s">
        <v>315</v>
      </c>
      <c r="C598" t="str">
        <f>IFERROR(VLOOKUP($B598,class!A$154:A$455,1,FALSE),"")</f>
        <v>Stevenage</v>
      </c>
      <c r="D598" s="34">
        <f t="shared" si="47"/>
        <v>110</v>
      </c>
      <c r="E598" s="34">
        <f t="shared" si="47"/>
        <v>222</v>
      </c>
      <c r="F598" s="34">
        <f t="shared" si="47"/>
        <v>55</v>
      </c>
      <c r="G598" s="34">
        <f t="shared" si="47"/>
        <v>7</v>
      </c>
      <c r="H598" s="34">
        <f t="shared" si="47"/>
        <v>96</v>
      </c>
      <c r="I598" s="34">
        <f t="shared" si="47"/>
        <v>90</v>
      </c>
      <c r="J598" s="34">
        <f t="shared" si="47"/>
        <v>25</v>
      </c>
      <c r="K598" s="34">
        <f t="shared" si="47"/>
        <v>159</v>
      </c>
      <c r="L598" s="34">
        <f t="shared" si="47"/>
        <v>30</v>
      </c>
      <c r="M598" s="34">
        <f t="shared" si="47"/>
        <v>128</v>
      </c>
      <c r="N598" s="34">
        <f t="shared" si="47"/>
        <v>241</v>
      </c>
      <c r="O598" s="34">
        <f t="shared" si="48"/>
        <v>85</v>
      </c>
      <c r="U598">
        <f>VLOOKUP(B598,'16-64 population'!$A$8:$L$418,12,FALSE)</f>
        <v>56017</v>
      </c>
    </row>
    <row r="599" spans="1:21" x14ac:dyDescent="0.3">
      <c r="B599" t="s">
        <v>319</v>
      </c>
      <c r="C599" t="str">
        <f>IFERROR(VLOOKUP($B599,class!A$154:A$455,1,FALSE),"")</f>
        <v>Three Rivers</v>
      </c>
      <c r="D599" s="34">
        <f t="shared" si="47"/>
        <v>16</v>
      </c>
      <c r="E599" s="34">
        <f t="shared" si="47"/>
        <v>40</v>
      </c>
      <c r="F599" s="34">
        <f t="shared" si="47"/>
        <v>38</v>
      </c>
      <c r="G599" s="34">
        <f t="shared" si="47"/>
        <v>44</v>
      </c>
      <c r="H599" s="34">
        <f t="shared" si="47"/>
        <v>112</v>
      </c>
      <c r="I599" s="34">
        <f t="shared" si="47"/>
        <v>89</v>
      </c>
      <c r="J599" s="34">
        <f t="shared" si="47"/>
        <v>42</v>
      </c>
      <c r="K599" s="34">
        <f t="shared" si="47"/>
        <v>12</v>
      </c>
      <c r="L599" s="34">
        <f t="shared" si="47"/>
        <v>72</v>
      </c>
      <c r="M599" s="34">
        <f t="shared" si="47"/>
        <v>21</v>
      </c>
      <c r="N599" s="34">
        <f t="shared" si="47"/>
        <v>27</v>
      </c>
      <c r="O599" s="34">
        <f t="shared" si="48"/>
        <v>145</v>
      </c>
      <c r="U599">
        <f>VLOOKUP(B599,'16-64 population'!$A$8:$L$418,12,FALSE)</f>
        <v>57180</v>
      </c>
    </row>
    <row r="600" spans="1:21" x14ac:dyDescent="0.3">
      <c r="B600" t="s">
        <v>322</v>
      </c>
      <c r="C600" t="str">
        <f>IFERROR(VLOOKUP($B600,class!A$154:A$455,1,FALSE),"")</f>
        <v>Watford</v>
      </c>
      <c r="D600" s="34">
        <f t="shared" si="47"/>
        <v>227</v>
      </c>
      <c r="E600" s="34">
        <f t="shared" si="47"/>
        <v>389</v>
      </c>
      <c r="F600" s="34">
        <f t="shared" si="47"/>
        <v>119</v>
      </c>
      <c r="G600" s="34">
        <f t="shared" si="47"/>
        <v>221</v>
      </c>
      <c r="H600" s="34">
        <f t="shared" si="47"/>
        <v>57</v>
      </c>
      <c r="I600" s="34">
        <f t="shared" si="47"/>
        <v>97</v>
      </c>
      <c r="J600" s="34">
        <f t="shared" si="47"/>
        <v>13</v>
      </c>
      <c r="K600" s="34">
        <f t="shared" si="47"/>
        <v>82</v>
      </c>
      <c r="L600" s="34">
        <f t="shared" si="47"/>
        <v>107</v>
      </c>
      <c r="M600" s="34">
        <f t="shared" si="47"/>
        <v>52</v>
      </c>
      <c r="N600" s="34">
        <f t="shared" si="47"/>
        <v>71</v>
      </c>
      <c r="O600" s="34">
        <f t="shared" si="48"/>
        <v>112</v>
      </c>
      <c r="U600">
        <f>VLOOKUP(B600,'16-64 population'!$A$8:$L$418,12,FALSE)</f>
        <v>62185</v>
      </c>
    </row>
    <row r="601" spans="1:21" x14ac:dyDescent="0.3">
      <c r="B601" t="s">
        <v>326</v>
      </c>
      <c r="C601" t="str">
        <f>IFERROR(VLOOKUP($B601,class!A$154:A$455,1,FALSE),"")</f>
        <v>Welwyn Hatfield</v>
      </c>
      <c r="D601" s="34">
        <f t="shared" si="47"/>
        <v>16</v>
      </c>
      <c r="E601" s="34">
        <f t="shared" si="47"/>
        <v>38</v>
      </c>
      <c r="F601" s="34">
        <f t="shared" si="47"/>
        <v>119</v>
      </c>
      <c r="G601" s="34">
        <f t="shared" si="47"/>
        <v>29</v>
      </c>
      <c r="H601" s="34">
        <f t="shared" si="47"/>
        <v>8</v>
      </c>
      <c r="I601" s="34">
        <f t="shared" si="47"/>
        <v>119</v>
      </c>
      <c r="J601" s="34">
        <f t="shared" si="47"/>
        <v>60</v>
      </c>
      <c r="K601" s="34">
        <f t="shared" si="47"/>
        <v>5</v>
      </c>
      <c r="L601" s="34">
        <f t="shared" si="47"/>
        <v>32</v>
      </c>
      <c r="M601" s="34">
        <f t="shared" si="47"/>
        <v>264</v>
      </c>
      <c r="N601" s="34">
        <f t="shared" si="47"/>
        <v>103</v>
      </c>
      <c r="O601" s="34">
        <f t="shared" si="48"/>
        <v>358</v>
      </c>
      <c r="U601">
        <f>VLOOKUP(B601,'16-64 population'!$A$8:$L$418,12,FALSE)</f>
        <v>80754</v>
      </c>
    </row>
    <row r="602" spans="1:21" x14ac:dyDescent="0.3">
      <c r="U602">
        <f>SUM(U592:U601)</f>
        <v>739879</v>
      </c>
    </row>
    <row r="603" spans="1:21" x14ac:dyDescent="0.3">
      <c r="A603" t="s">
        <v>908</v>
      </c>
      <c r="C603" t="s">
        <v>908</v>
      </c>
    </row>
    <row r="604" spans="1:21" x14ac:dyDescent="0.3">
      <c r="B604" t="s">
        <v>520</v>
      </c>
      <c r="D604" s="34" t="str">
        <f t="shared" ref="D604:N611" si="49">VLOOKUP($B604,$C$10:$N$432,D$458,FALSE)</f>
        <v>..</v>
      </c>
      <c r="E604" s="34" t="str">
        <f t="shared" si="49"/>
        <v>..</v>
      </c>
      <c r="F604" s="34" t="str">
        <f t="shared" si="49"/>
        <v>..</v>
      </c>
      <c r="G604" s="34" t="str">
        <f t="shared" si="49"/>
        <v>..</v>
      </c>
      <c r="H604" s="34" t="str">
        <f t="shared" si="49"/>
        <v>..</v>
      </c>
      <c r="I604" s="34" t="str">
        <f t="shared" si="49"/>
        <v>..</v>
      </c>
      <c r="J604" s="34" t="str">
        <f t="shared" si="49"/>
        <v>..</v>
      </c>
      <c r="K604" s="34" t="str">
        <f t="shared" si="49"/>
        <v>..</v>
      </c>
      <c r="L604" s="34" t="str">
        <f t="shared" si="49"/>
        <v>..</v>
      </c>
      <c r="M604" s="34" t="str">
        <f t="shared" si="49"/>
        <v>..</v>
      </c>
      <c r="N604" s="34" t="str">
        <f t="shared" si="49"/>
        <v>..</v>
      </c>
      <c r="O604" s="34" t="str">
        <f t="shared" ref="O604:O611" si="50">VLOOKUP($B604,$C$10:$O$432,O$458,FALSE)</f>
        <v>..</v>
      </c>
    </row>
    <row r="605" spans="1:21" x14ac:dyDescent="0.3">
      <c r="B605" t="s">
        <v>522</v>
      </c>
      <c r="D605" s="34" t="str">
        <f t="shared" si="49"/>
        <v>..</v>
      </c>
      <c r="E605" s="34" t="str">
        <f t="shared" si="49"/>
        <v>..</v>
      </c>
      <c r="F605" s="34" t="str">
        <f t="shared" si="49"/>
        <v>..</v>
      </c>
      <c r="G605" s="34" t="str">
        <f t="shared" si="49"/>
        <v>..</v>
      </c>
      <c r="H605" s="34" t="str">
        <f t="shared" si="49"/>
        <v>..</v>
      </c>
      <c r="I605" s="34" t="str">
        <f t="shared" si="49"/>
        <v>..</v>
      </c>
      <c r="J605" s="34" t="str">
        <f t="shared" si="49"/>
        <v>..</v>
      </c>
      <c r="K605" s="34" t="str">
        <f t="shared" si="49"/>
        <v>..</v>
      </c>
      <c r="L605" s="34" t="str">
        <f t="shared" si="49"/>
        <v>..</v>
      </c>
      <c r="M605" s="34" t="str">
        <f t="shared" si="49"/>
        <v>..</v>
      </c>
      <c r="N605" s="34" t="str">
        <f t="shared" si="49"/>
        <v>..</v>
      </c>
      <c r="O605" s="34" t="str">
        <f t="shared" si="50"/>
        <v>..</v>
      </c>
    </row>
    <row r="606" spans="1:21" x14ac:dyDescent="0.3">
      <c r="B606" t="s">
        <v>526</v>
      </c>
      <c r="D606" s="34" t="str">
        <f t="shared" si="49"/>
        <v>..</v>
      </c>
      <c r="E606" s="34" t="str">
        <f t="shared" si="49"/>
        <v>..</v>
      </c>
      <c r="F606" s="34" t="str">
        <f t="shared" si="49"/>
        <v>..</v>
      </c>
      <c r="G606" s="34" t="str">
        <f t="shared" si="49"/>
        <v>..</v>
      </c>
      <c r="H606" s="34" t="str">
        <f t="shared" si="49"/>
        <v>..</v>
      </c>
      <c r="I606" s="34" t="str">
        <f t="shared" si="49"/>
        <v>..</v>
      </c>
      <c r="J606" s="34" t="str">
        <f t="shared" si="49"/>
        <v>..</v>
      </c>
      <c r="K606" s="34" t="str">
        <f t="shared" si="49"/>
        <v>..</v>
      </c>
      <c r="L606" s="34" t="str">
        <f t="shared" si="49"/>
        <v>..</v>
      </c>
      <c r="M606" s="34" t="str">
        <f t="shared" si="49"/>
        <v>..</v>
      </c>
      <c r="N606" s="34" t="str">
        <f t="shared" si="49"/>
        <v>..</v>
      </c>
      <c r="O606" s="34" t="str">
        <f t="shared" si="50"/>
        <v>..</v>
      </c>
    </row>
    <row r="607" spans="1:21" x14ac:dyDescent="0.3">
      <c r="B607" t="s">
        <v>531</v>
      </c>
      <c r="D607" s="34" t="str">
        <f t="shared" si="49"/>
        <v>..</v>
      </c>
      <c r="E607" s="34" t="str">
        <f t="shared" si="49"/>
        <v>..</v>
      </c>
      <c r="F607" s="34" t="str">
        <f t="shared" si="49"/>
        <v>..</v>
      </c>
      <c r="G607" s="34" t="str">
        <f t="shared" si="49"/>
        <v>..</v>
      </c>
      <c r="H607" s="34" t="str">
        <f t="shared" si="49"/>
        <v>..</v>
      </c>
      <c r="I607" s="34" t="str">
        <f t="shared" si="49"/>
        <v>..</v>
      </c>
      <c r="J607" s="34" t="str">
        <f t="shared" si="49"/>
        <v>..</v>
      </c>
      <c r="K607" s="34" t="str">
        <f t="shared" si="49"/>
        <v>..</v>
      </c>
      <c r="L607" s="34" t="str">
        <f t="shared" si="49"/>
        <v>..</v>
      </c>
      <c r="M607" s="34" t="str">
        <f t="shared" si="49"/>
        <v>..</v>
      </c>
      <c r="N607" s="34" t="str">
        <f t="shared" si="49"/>
        <v>..</v>
      </c>
      <c r="O607" s="34" t="str">
        <f t="shared" si="50"/>
        <v>..</v>
      </c>
    </row>
    <row r="608" spans="1:21" x14ac:dyDescent="0.3">
      <c r="B608" t="s">
        <v>533</v>
      </c>
      <c r="D608" s="34" t="str">
        <f t="shared" si="49"/>
        <v>..</v>
      </c>
      <c r="E608" s="34" t="str">
        <f t="shared" si="49"/>
        <v>..</v>
      </c>
      <c r="F608" s="34" t="str">
        <f t="shared" si="49"/>
        <v>..</v>
      </c>
      <c r="G608" s="34" t="str">
        <f t="shared" si="49"/>
        <v>..</v>
      </c>
      <c r="H608" s="34" t="str">
        <f t="shared" si="49"/>
        <v>..</v>
      </c>
      <c r="I608" s="34" t="str">
        <f t="shared" si="49"/>
        <v>..</v>
      </c>
      <c r="J608" s="34" t="str">
        <f t="shared" si="49"/>
        <v>..</v>
      </c>
      <c r="K608" s="34" t="str">
        <f t="shared" si="49"/>
        <v>..</v>
      </c>
      <c r="L608" s="34" t="str">
        <f t="shared" si="49"/>
        <v>..</v>
      </c>
      <c r="M608" s="34" t="str">
        <f t="shared" si="49"/>
        <v>..</v>
      </c>
      <c r="N608" s="34" t="str">
        <f t="shared" si="49"/>
        <v>..</v>
      </c>
      <c r="O608" s="34" t="str">
        <f t="shared" si="50"/>
        <v>..</v>
      </c>
    </row>
    <row r="609" spans="1:21" x14ac:dyDescent="0.3">
      <c r="B609" t="s">
        <v>535</v>
      </c>
      <c r="D609" s="34" t="str">
        <f t="shared" si="49"/>
        <v>..</v>
      </c>
      <c r="E609" s="34" t="str">
        <f t="shared" si="49"/>
        <v>..</v>
      </c>
      <c r="F609" s="34" t="str">
        <f t="shared" si="49"/>
        <v>..</v>
      </c>
      <c r="G609" s="34" t="str">
        <f t="shared" si="49"/>
        <v>..</v>
      </c>
      <c r="H609" s="34" t="str">
        <f t="shared" si="49"/>
        <v>..</v>
      </c>
      <c r="I609" s="34" t="str">
        <f t="shared" si="49"/>
        <v>..</v>
      </c>
      <c r="J609" s="34" t="str">
        <f t="shared" si="49"/>
        <v>..</v>
      </c>
      <c r="K609" s="34" t="str">
        <f t="shared" si="49"/>
        <v>..</v>
      </c>
      <c r="L609" s="34" t="str">
        <f t="shared" si="49"/>
        <v>..</v>
      </c>
      <c r="M609" s="34" t="str">
        <f t="shared" si="49"/>
        <v>..</v>
      </c>
      <c r="N609" s="34" t="str">
        <f t="shared" si="49"/>
        <v>..</v>
      </c>
      <c r="O609" s="34" t="str">
        <f t="shared" si="50"/>
        <v>..</v>
      </c>
    </row>
    <row r="610" spans="1:21" x14ac:dyDescent="0.3">
      <c r="B610" t="s">
        <v>539</v>
      </c>
      <c r="D610" s="34" t="str">
        <f t="shared" si="49"/>
        <v>..</v>
      </c>
      <c r="E610" s="34" t="str">
        <f t="shared" si="49"/>
        <v>..</v>
      </c>
      <c r="F610" s="34" t="str">
        <f t="shared" si="49"/>
        <v>..</v>
      </c>
      <c r="G610" s="34" t="str">
        <f t="shared" si="49"/>
        <v>..</v>
      </c>
      <c r="H610" s="34" t="str">
        <f t="shared" si="49"/>
        <v>..</v>
      </c>
      <c r="I610" s="34" t="str">
        <f t="shared" si="49"/>
        <v>..</v>
      </c>
      <c r="J610" s="34" t="str">
        <f t="shared" si="49"/>
        <v>..</v>
      </c>
      <c r="K610" s="34" t="str">
        <f t="shared" si="49"/>
        <v>..</v>
      </c>
      <c r="L610" s="34" t="str">
        <f t="shared" si="49"/>
        <v>..</v>
      </c>
      <c r="M610" s="34" t="str">
        <f t="shared" si="49"/>
        <v>..</v>
      </c>
      <c r="N610" s="34" t="str">
        <f t="shared" si="49"/>
        <v>..</v>
      </c>
      <c r="O610" s="34" t="str">
        <f t="shared" si="50"/>
        <v>..</v>
      </c>
    </row>
    <row r="611" spans="1:21" x14ac:dyDescent="0.3">
      <c r="B611" t="s">
        <v>550</v>
      </c>
      <c r="D611" s="34" t="str">
        <f t="shared" si="49"/>
        <v>..</v>
      </c>
      <c r="E611" s="34" t="str">
        <f t="shared" si="49"/>
        <v>..</v>
      </c>
      <c r="F611" s="34" t="str">
        <f t="shared" si="49"/>
        <v>..</v>
      </c>
      <c r="G611" s="34" t="str">
        <f t="shared" si="49"/>
        <v>..</v>
      </c>
      <c r="H611" s="34" t="str">
        <f t="shared" si="49"/>
        <v>..</v>
      </c>
      <c r="I611" s="34" t="str">
        <f t="shared" si="49"/>
        <v>..</v>
      </c>
      <c r="J611" s="34" t="str">
        <f t="shared" si="49"/>
        <v>..</v>
      </c>
      <c r="K611" s="34" t="str">
        <f t="shared" si="49"/>
        <v>..</v>
      </c>
      <c r="L611" s="34" t="str">
        <f t="shared" si="49"/>
        <v>..</v>
      </c>
      <c r="M611" s="34" t="str">
        <f t="shared" si="49"/>
        <v>..</v>
      </c>
      <c r="N611" s="34" t="str">
        <f t="shared" si="49"/>
        <v>..</v>
      </c>
      <c r="O611" s="34" t="str">
        <f t="shared" si="50"/>
        <v>..</v>
      </c>
    </row>
    <row r="613" spans="1:21" x14ac:dyDescent="0.3">
      <c r="A613" t="s">
        <v>51</v>
      </c>
      <c r="C613" t="s">
        <v>51</v>
      </c>
    </row>
    <row r="614" spans="1:21" x14ac:dyDescent="0.3">
      <c r="B614" t="s">
        <v>774</v>
      </c>
      <c r="D614" s="34" t="str">
        <f t="shared" ref="D614:N615" si="51">VLOOKUP($B614,$C$10:$N$432,D$458,FALSE)</f>
        <v>..</v>
      </c>
      <c r="E614" s="34" t="str">
        <f t="shared" si="51"/>
        <v>..</v>
      </c>
      <c r="F614" s="34" t="str">
        <f t="shared" si="51"/>
        <v>..</v>
      </c>
      <c r="G614" s="34" t="str">
        <f t="shared" si="51"/>
        <v>..</v>
      </c>
      <c r="H614" s="34" t="str">
        <f t="shared" si="51"/>
        <v>..</v>
      </c>
      <c r="I614" s="34" t="str">
        <f t="shared" si="51"/>
        <v>..</v>
      </c>
      <c r="J614" s="34" t="str">
        <f t="shared" si="51"/>
        <v>..</v>
      </c>
      <c r="K614" s="34" t="str">
        <f t="shared" si="51"/>
        <v>..</v>
      </c>
      <c r="L614" s="34" t="str">
        <f t="shared" si="51"/>
        <v>..</v>
      </c>
      <c r="M614" s="34" t="str">
        <f t="shared" si="51"/>
        <v>..</v>
      </c>
      <c r="N614" s="34" t="str">
        <f t="shared" si="51"/>
        <v>..</v>
      </c>
      <c r="O614" s="34" t="str">
        <f>VLOOKUP($B614,$C$10:$O$432,O$458,FALSE)</f>
        <v>..</v>
      </c>
    </row>
    <row r="615" spans="1:21" x14ac:dyDescent="0.3">
      <c r="B615" t="s">
        <v>795</v>
      </c>
      <c r="D615" s="34" t="str">
        <f t="shared" si="51"/>
        <v>..</v>
      </c>
      <c r="E615" s="34" t="str">
        <f t="shared" si="51"/>
        <v>..</v>
      </c>
      <c r="F615" s="34" t="str">
        <f t="shared" si="51"/>
        <v>..</v>
      </c>
      <c r="G615" s="34" t="str">
        <f t="shared" si="51"/>
        <v>..</v>
      </c>
      <c r="H615" s="34" t="str">
        <f t="shared" si="51"/>
        <v>..</v>
      </c>
      <c r="I615" s="34" t="str">
        <f t="shared" si="51"/>
        <v>..</v>
      </c>
      <c r="J615" s="34" t="str">
        <f t="shared" si="51"/>
        <v>..</v>
      </c>
      <c r="K615" s="34" t="str">
        <f t="shared" si="51"/>
        <v>..</v>
      </c>
      <c r="L615" s="34" t="str">
        <f t="shared" si="51"/>
        <v>..</v>
      </c>
      <c r="M615" s="34" t="str">
        <f t="shared" si="51"/>
        <v>..</v>
      </c>
      <c r="N615" s="34" t="str">
        <f t="shared" si="51"/>
        <v>..</v>
      </c>
      <c r="O615" s="34" t="str">
        <f>VLOOKUP($B615,$C$10:$O$432,O$458,FALSE)</f>
        <v>..</v>
      </c>
    </row>
    <row r="617" spans="1:21" x14ac:dyDescent="0.3">
      <c r="A617" t="s">
        <v>331</v>
      </c>
      <c r="B617" t="s">
        <v>331</v>
      </c>
      <c r="C617" t="s">
        <v>331</v>
      </c>
      <c r="D617" s="34">
        <f>SUM(D618:D631)</f>
        <v>2342</v>
      </c>
      <c r="E617" s="34">
        <f t="shared" ref="E617:N617" si="52">SUM(E618:E631)</f>
        <v>1737</v>
      </c>
      <c r="F617" s="34">
        <f t="shared" si="52"/>
        <v>1779</v>
      </c>
      <c r="G617" s="34">
        <f t="shared" si="52"/>
        <v>1289</v>
      </c>
      <c r="H617" s="34">
        <f t="shared" si="52"/>
        <v>1024</v>
      </c>
      <c r="I617" s="34">
        <f t="shared" si="52"/>
        <v>1793</v>
      </c>
      <c r="J617" s="34">
        <f t="shared" si="52"/>
        <v>1058</v>
      </c>
      <c r="K617" s="34">
        <f t="shared" si="52"/>
        <v>1494</v>
      </c>
      <c r="L617" s="34">
        <f t="shared" si="52"/>
        <v>1280</v>
      </c>
      <c r="M617" s="34">
        <f t="shared" si="52"/>
        <v>1576</v>
      </c>
      <c r="N617" s="34">
        <f t="shared" si="52"/>
        <v>1610</v>
      </c>
      <c r="O617" s="34">
        <f t="shared" ref="O617" si="53">SUM(O618:O631)</f>
        <v>1691</v>
      </c>
      <c r="T617">
        <f>VLOOKUP($B617,'16-64 population'!$A$8:$L$418,12,FALSE)</f>
        <v>953935</v>
      </c>
    </row>
    <row r="618" spans="1:21" x14ac:dyDescent="0.3">
      <c r="B618" t="s">
        <v>330</v>
      </c>
      <c r="C618" t="str">
        <f>IFERROR(VLOOKUP($B618,class!A$154:A$455,1,FALSE),"")</f>
        <v>Ashford</v>
      </c>
      <c r="D618" s="34">
        <f t="shared" ref="D618:N631" si="54">VLOOKUP($B618,$C$10:$N$432,D$458,FALSE)</f>
        <v>267</v>
      </c>
      <c r="E618" s="34">
        <f t="shared" si="54"/>
        <v>374</v>
      </c>
      <c r="F618" s="34">
        <f t="shared" si="54"/>
        <v>333</v>
      </c>
      <c r="G618" s="34">
        <f t="shared" si="54"/>
        <v>59</v>
      </c>
      <c r="H618" s="34">
        <f t="shared" si="54"/>
        <v>24</v>
      </c>
      <c r="I618" s="34">
        <f t="shared" si="54"/>
        <v>230</v>
      </c>
      <c r="J618" s="34">
        <f t="shared" si="54"/>
        <v>54</v>
      </c>
      <c r="K618" s="34">
        <f t="shared" si="54"/>
        <v>138</v>
      </c>
      <c r="L618" s="34">
        <f t="shared" si="54"/>
        <v>166</v>
      </c>
      <c r="M618" s="34">
        <f t="shared" si="54"/>
        <v>157</v>
      </c>
      <c r="N618" s="34">
        <f t="shared" si="54"/>
        <v>335</v>
      </c>
      <c r="O618" s="34">
        <f t="shared" ref="O618:O624" si="55">VLOOKUP($B618,$C$10:$O$432,O$458,FALSE)</f>
        <v>216</v>
      </c>
      <c r="U618">
        <f>VLOOKUP(B618,'16-64 population'!$A$8:$L$418,12,FALSE)</f>
        <v>77892</v>
      </c>
    </row>
    <row r="619" spans="1:21" x14ac:dyDescent="0.3">
      <c r="B619" t="s">
        <v>336</v>
      </c>
      <c r="C619" t="str">
        <f>IFERROR(VLOOKUP($B619,class!A$154:A$455,1,FALSE),"")</f>
        <v>Canterbury</v>
      </c>
      <c r="D619" s="34">
        <f t="shared" si="54"/>
        <v>208</v>
      </c>
      <c r="E619" s="34">
        <f t="shared" si="54"/>
        <v>131</v>
      </c>
      <c r="F619" s="34">
        <f t="shared" si="54"/>
        <v>144</v>
      </c>
      <c r="G619" s="34">
        <f t="shared" si="54"/>
        <v>121</v>
      </c>
      <c r="H619" s="34">
        <f t="shared" si="54"/>
        <v>68</v>
      </c>
      <c r="I619" s="34">
        <f t="shared" si="54"/>
        <v>36</v>
      </c>
      <c r="J619" s="34">
        <f t="shared" si="54"/>
        <v>56</v>
      </c>
      <c r="K619" s="34">
        <f t="shared" si="54"/>
        <v>37</v>
      </c>
      <c r="L619" s="34">
        <f t="shared" si="54"/>
        <v>111</v>
      </c>
      <c r="M619" s="34">
        <f t="shared" si="54"/>
        <v>83</v>
      </c>
      <c r="N619" s="34">
        <f t="shared" si="54"/>
        <v>100</v>
      </c>
      <c r="O619" s="34">
        <f t="shared" si="55"/>
        <v>47</v>
      </c>
      <c r="U619">
        <f>VLOOKUP(B619,'16-64 population'!$A$8:$L$418,12,FALSE)</f>
        <v>105014</v>
      </c>
    </row>
    <row r="620" spans="1:21" x14ac:dyDescent="0.3">
      <c r="B620" t="s">
        <v>339</v>
      </c>
      <c r="C620" t="str">
        <f>IFERROR(VLOOKUP($B620,class!A$154:A$455,1,FALSE),"")</f>
        <v>Dartford</v>
      </c>
      <c r="D620" s="34">
        <f t="shared" si="54"/>
        <v>204</v>
      </c>
      <c r="E620" s="34">
        <f t="shared" si="54"/>
        <v>177</v>
      </c>
      <c r="F620" s="34">
        <f t="shared" si="54"/>
        <v>224</v>
      </c>
      <c r="G620" s="34">
        <f t="shared" si="54"/>
        <v>103</v>
      </c>
      <c r="H620" s="34">
        <f t="shared" si="54"/>
        <v>97</v>
      </c>
      <c r="I620" s="34">
        <f t="shared" si="54"/>
        <v>191</v>
      </c>
      <c r="J620" s="34">
        <f t="shared" si="54"/>
        <v>123</v>
      </c>
      <c r="K620" s="34">
        <f t="shared" si="54"/>
        <v>550</v>
      </c>
      <c r="L620" s="34">
        <f t="shared" si="54"/>
        <v>171</v>
      </c>
      <c r="M620" s="34">
        <f t="shared" si="54"/>
        <v>304</v>
      </c>
      <c r="N620" s="34">
        <f t="shared" si="54"/>
        <v>141</v>
      </c>
      <c r="O620" s="34">
        <f t="shared" si="55"/>
        <v>146</v>
      </c>
      <c r="U620">
        <f>VLOOKUP(B620,'16-64 population'!$A$8:$L$418,12,FALSE)</f>
        <v>71361</v>
      </c>
    </row>
    <row r="621" spans="1:21" x14ac:dyDescent="0.3">
      <c r="B621" t="s">
        <v>342</v>
      </c>
      <c r="C621" t="str">
        <f>IFERROR(VLOOKUP($B621,class!A$154:A$455,1,FALSE),"")</f>
        <v>Dover</v>
      </c>
      <c r="D621" s="34">
        <f t="shared" si="54"/>
        <v>166</v>
      </c>
      <c r="E621" s="34">
        <f t="shared" si="54"/>
        <v>23</v>
      </c>
      <c r="F621" s="34">
        <f t="shared" si="54"/>
        <v>70</v>
      </c>
      <c r="G621" s="34">
        <f t="shared" si="54"/>
        <v>97</v>
      </c>
      <c r="H621" s="34">
        <f t="shared" si="54"/>
        <v>14</v>
      </c>
      <c r="I621" s="34">
        <f t="shared" si="54"/>
        <v>102</v>
      </c>
      <c r="J621" s="34">
        <f t="shared" si="54"/>
        <v>122</v>
      </c>
      <c r="K621" s="34">
        <f t="shared" si="54"/>
        <v>94</v>
      </c>
      <c r="L621" s="34">
        <f t="shared" si="54"/>
        <v>99</v>
      </c>
      <c r="M621" s="34">
        <f t="shared" si="54"/>
        <v>73</v>
      </c>
      <c r="N621" s="34">
        <f t="shared" si="54"/>
        <v>33</v>
      </c>
      <c r="O621" s="34">
        <f t="shared" si="55"/>
        <v>120</v>
      </c>
      <c r="U621">
        <f>VLOOKUP(B621,'16-64 population'!$A$8:$L$418,12,FALSE)</f>
        <v>69626</v>
      </c>
    </row>
    <row r="622" spans="1:21" x14ac:dyDescent="0.3">
      <c r="B622" t="s">
        <v>760</v>
      </c>
      <c r="C622" t="str">
        <f>IFERROR(VLOOKUP($B622,class!A$154:A$455,1,FALSE),"")</f>
        <v/>
      </c>
      <c r="D622" s="34" t="str">
        <f t="shared" si="54"/>
        <v>..</v>
      </c>
      <c r="E622" s="34" t="str">
        <f t="shared" si="54"/>
        <v>..</v>
      </c>
      <c r="F622" s="34" t="str">
        <f t="shared" si="54"/>
        <v>..</v>
      </c>
      <c r="G622" s="34" t="str">
        <f t="shared" si="54"/>
        <v>..</v>
      </c>
      <c r="H622" s="34" t="str">
        <f t="shared" si="54"/>
        <v>..</v>
      </c>
      <c r="I622" s="34" t="str">
        <f t="shared" si="54"/>
        <v>..</v>
      </c>
      <c r="J622" s="34" t="str">
        <f t="shared" si="54"/>
        <v>..</v>
      </c>
      <c r="K622" s="34" t="str">
        <f t="shared" si="54"/>
        <v>..</v>
      </c>
      <c r="L622" s="34" t="str">
        <f t="shared" si="54"/>
        <v>..</v>
      </c>
      <c r="M622" s="34" t="str">
        <f t="shared" si="54"/>
        <v>..</v>
      </c>
      <c r="N622" s="34" t="str">
        <f t="shared" si="54"/>
        <v>..</v>
      </c>
      <c r="O622" s="34" t="str">
        <f t="shared" si="55"/>
        <v>..</v>
      </c>
    </row>
    <row r="623" spans="1:21" x14ac:dyDescent="0.3">
      <c r="B623" t="s">
        <v>345</v>
      </c>
      <c r="C623" t="str">
        <f>IFERROR(VLOOKUP($B623,class!A$154:A$455,1,FALSE),"")</f>
        <v>Gravesham</v>
      </c>
      <c r="D623" s="34">
        <f t="shared" si="54"/>
        <v>125</v>
      </c>
      <c r="E623" s="34">
        <f t="shared" si="54"/>
        <v>92</v>
      </c>
      <c r="F623" s="34">
        <f t="shared" si="54"/>
        <v>239</v>
      </c>
      <c r="G623" s="34">
        <f t="shared" si="54"/>
        <v>186</v>
      </c>
      <c r="H623" s="34">
        <f t="shared" si="54"/>
        <v>42</v>
      </c>
      <c r="I623" s="34">
        <f t="shared" si="54"/>
        <v>136</v>
      </c>
      <c r="J623" s="34">
        <f t="shared" si="54"/>
        <v>108</v>
      </c>
      <c r="K623" s="34">
        <f t="shared" si="54"/>
        <v>12</v>
      </c>
      <c r="L623" s="34">
        <f t="shared" si="54"/>
        <v>85</v>
      </c>
      <c r="M623" s="34">
        <f t="shared" si="54"/>
        <v>89</v>
      </c>
      <c r="N623" s="34">
        <f t="shared" si="54"/>
        <v>75</v>
      </c>
      <c r="O623" s="34">
        <f t="shared" si="55"/>
        <v>88</v>
      </c>
      <c r="U623">
        <f>VLOOKUP(B623,'16-64 population'!$A$8:$L$418,12,FALSE)</f>
        <v>65501</v>
      </c>
    </row>
    <row r="624" spans="1:21" x14ac:dyDescent="0.3">
      <c r="B624" t="s">
        <v>349</v>
      </c>
      <c r="C624" t="str">
        <f>IFERROR(VLOOKUP($B624,class!A$154:A$455,1,FALSE),"")</f>
        <v>Maidstone</v>
      </c>
      <c r="D624" s="34">
        <f t="shared" si="54"/>
        <v>363</v>
      </c>
      <c r="E624" s="34">
        <f t="shared" si="54"/>
        <v>279</v>
      </c>
      <c r="F624" s="34">
        <f t="shared" si="54"/>
        <v>369</v>
      </c>
      <c r="G624" s="34">
        <f t="shared" si="54"/>
        <v>198</v>
      </c>
      <c r="H624" s="34">
        <f t="shared" si="54"/>
        <v>210</v>
      </c>
      <c r="I624" s="34">
        <f t="shared" si="54"/>
        <v>249</v>
      </c>
      <c r="J624" s="34">
        <f t="shared" si="54"/>
        <v>173</v>
      </c>
      <c r="K624" s="34">
        <f t="shared" si="54"/>
        <v>200</v>
      </c>
      <c r="L624" s="34">
        <f t="shared" si="54"/>
        <v>302</v>
      </c>
      <c r="M624" s="34">
        <f t="shared" si="54"/>
        <v>289</v>
      </c>
      <c r="N624" s="34">
        <f t="shared" si="54"/>
        <v>357</v>
      </c>
      <c r="O624" s="34">
        <f t="shared" si="55"/>
        <v>408</v>
      </c>
      <c r="U624">
        <f>VLOOKUP(B624,'16-64 population'!$A$8:$L$418,12,FALSE)</f>
        <v>104533</v>
      </c>
    </row>
    <row r="626" spans="1:21" x14ac:dyDescent="0.3">
      <c r="B626" t="s">
        <v>352</v>
      </c>
      <c r="C626" t="str">
        <f>IFERROR(VLOOKUP($B626,class!A$154:A$455,1,FALSE),"")</f>
        <v>Sevenoaks</v>
      </c>
      <c r="D626" s="34">
        <f t="shared" si="54"/>
        <v>67</v>
      </c>
      <c r="E626" s="34">
        <f t="shared" si="54"/>
        <v>55</v>
      </c>
      <c r="F626" s="34">
        <f t="shared" si="54"/>
        <v>19</v>
      </c>
      <c r="G626" s="34">
        <f t="shared" si="54"/>
        <v>31</v>
      </c>
      <c r="H626" s="34">
        <f t="shared" si="54"/>
        <v>70</v>
      </c>
      <c r="I626" s="34">
        <f t="shared" si="54"/>
        <v>11</v>
      </c>
      <c r="J626" s="34">
        <f t="shared" si="54"/>
        <v>108</v>
      </c>
      <c r="K626" s="34">
        <f t="shared" si="54"/>
        <v>82</v>
      </c>
      <c r="L626" s="34">
        <f t="shared" si="54"/>
        <v>0</v>
      </c>
      <c r="M626" s="34">
        <f t="shared" si="54"/>
        <v>122</v>
      </c>
      <c r="N626" s="34">
        <f t="shared" si="54"/>
        <v>225</v>
      </c>
      <c r="O626" s="34">
        <f t="shared" ref="O626:O631" si="56">VLOOKUP($B626,$C$10:$O$432,O$458,FALSE)</f>
        <v>59</v>
      </c>
      <c r="U626">
        <f>VLOOKUP(B626,'16-64 population'!$A$8:$L$418,12,FALSE)</f>
        <v>70233</v>
      </c>
    </row>
    <row r="627" spans="1:21" x14ac:dyDescent="0.3">
      <c r="B627" t="s">
        <v>355</v>
      </c>
      <c r="C627" t="str">
        <f>IFERROR(VLOOKUP($B627,class!A$154:A$455,1,FALSE),"")</f>
        <v>Folkestone &amp; Hythe</v>
      </c>
      <c r="D627" s="34">
        <f t="shared" si="54"/>
        <v>187</v>
      </c>
      <c r="E627" s="34">
        <f t="shared" si="54"/>
        <v>19</v>
      </c>
      <c r="F627" s="34">
        <f t="shared" si="54"/>
        <v>41</v>
      </c>
      <c r="G627" s="34">
        <f t="shared" si="54"/>
        <v>54</v>
      </c>
      <c r="H627" s="34">
        <f t="shared" si="54"/>
        <v>45</v>
      </c>
      <c r="I627" s="34">
        <f t="shared" si="54"/>
        <v>120</v>
      </c>
      <c r="J627" s="34">
        <f t="shared" si="54"/>
        <v>99</v>
      </c>
      <c r="K627" s="34">
        <f t="shared" si="54"/>
        <v>50</v>
      </c>
      <c r="L627" s="34">
        <f t="shared" si="54"/>
        <v>60</v>
      </c>
      <c r="M627" s="34">
        <f t="shared" si="54"/>
        <v>53</v>
      </c>
      <c r="N627" s="34">
        <f t="shared" si="54"/>
        <v>21</v>
      </c>
      <c r="O627" s="34">
        <f t="shared" si="56"/>
        <v>32</v>
      </c>
      <c r="U627">
        <f>VLOOKUP(B627,'16-64 population'!$A$8:$L$418,12,FALSE)</f>
        <v>65849</v>
      </c>
    </row>
    <row r="628" spans="1:21" x14ac:dyDescent="0.3">
      <c r="B628" t="s">
        <v>361</v>
      </c>
      <c r="C628" t="str">
        <f>IFERROR(VLOOKUP($B628,class!A$154:A$455,1,FALSE),"")</f>
        <v>Swale</v>
      </c>
      <c r="D628" s="34">
        <f t="shared" si="54"/>
        <v>250</v>
      </c>
      <c r="E628" s="34">
        <f t="shared" si="54"/>
        <v>160</v>
      </c>
      <c r="F628" s="34">
        <f t="shared" si="54"/>
        <v>97</v>
      </c>
      <c r="G628" s="34">
        <f t="shared" si="54"/>
        <v>113</v>
      </c>
      <c r="H628" s="34">
        <f t="shared" si="54"/>
        <v>88</v>
      </c>
      <c r="I628" s="34">
        <f t="shared" si="54"/>
        <v>184</v>
      </c>
      <c r="J628" s="34">
        <f t="shared" si="54"/>
        <v>36</v>
      </c>
      <c r="K628" s="34">
        <f t="shared" si="54"/>
        <v>132</v>
      </c>
      <c r="L628" s="34">
        <f t="shared" si="54"/>
        <v>70</v>
      </c>
      <c r="M628" s="34">
        <f t="shared" si="54"/>
        <v>70</v>
      </c>
      <c r="N628" s="34">
        <f t="shared" si="54"/>
        <v>96</v>
      </c>
      <c r="O628" s="34">
        <f t="shared" si="56"/>
        <v>207</v>
      </c>
      <c r="U628">
        <f>VLOOKUP(B628,'16-64 population'!$A$8:$L$418,12,FALSE)</f>
        <v>90747</v>
      </c>
    </row>
    <row r="629" spans="1:21" x14ac:dyDescent="0.3">
      <c r="B629" t="s">
        <v>364</v>
      </c>
      <c r="C629" t="str">
        <f>IFERROR(VLOOKUP($B629,class!A$154:A$455,1,FALSE),"")</f>
        <v>Thanet</v>
      </c>
      <c r="D629" s="34">
        <f t="shared" si="54"/>
        <v>186</v>
      </c>
      <c r="E629" s="34">
        <f t="shared" si="54"/>
        <v>143</v>
      </c>
      <c r="F629" s="34">
        <f t="shared" si="54"/>
        <v>39</v>
      </c>
      <c r="G629" s="34">
        <f t="shared" si="54"/>
        <v>110</v>
      </c>
      <c r="H629" s="34">
        <f t="shared" si="54"/>
        <v>81</v>
      </c>
      <c r="I629" s="34">
        <f t="shared" si="54"/>
        <v>132</v>
      </c>
      <c r="J629" s="34">
        <f t="shared" si="54"/>
        <v>19</v>
      </c>
      <c r="K629" s="34">
        <f t="shared" si="54"/>
        <v>0</v>
      </c>
      <c r="L629" s="34">
        <f t="shared" si="54"/>
        <v>47</v>
      </c>
      <c r="M629" s="34">
        <f t="shared" si="54"/>
        <v>11</v>
      </c>
      <c r="N629" s="34">
        <f t="shared" si="54"/>
        <v>56</v>
      </c>
      <c r="O629" s="34">
        <f t="shared" si="56"/>
        <v>64</v>
      </c>
      <c r="U629">
        <f>VLOOKUP(B629,'16-64 population'!$A$8:$L$418,12,FALSE)</f>
        <v>81272</v>
      </c>
    </row>
    <row r="630" spans="1:21" x14ac:dyDescent="0.3">
      <c r="B630" t="s">
        <v>367</v>
      </c>
      <c r="C630" t="str">
        <f>IFERROR(VLOOKUP($B630,class!A$154:A$455,1,FALSE),"")</f>
        <v>Tonbridge and Malling</v>
      </c>
      <c r="D630" s="34">
        <f t="shared" si="54"/>
        <v>289</v>
      </c>
      <c r="E630" s="34">
        <f t="shared" si="54"/>
        <v>188</v>
      </c>
      <c r="F630" s="34">
        <f t="shared" si="54"/>
        <v>47</v>
      </c>
      <c r="G630" s="34">
        <f t="shared" si="54"/>
        <v>164</v>
      </c>
      <c r="H630" s="34">
        <f t="shared" si="54"/>
        <v>249</v>
      </c>
      <c r="I630" s="34">
        <f t="shared" si="54"/>
        <v>106</v>
      </c>
      <c r="J630" s="34">
        <f t="shared" si="54"/>
        <v>104</v>
      </c>
      <c r="K630" s="34">
        <f t="shared" si="54"/>
        <v>55</v>
      </c>
      <c r="L630" s="34">
        <f t="shared" si="54"/>
        <v>116</v>
      </c>
      <c r="M630" s="34">
        <f t="shared" si="54"/>
        <v>256</v>
      </c>
      <c r="N630" s="34">
        <f t="shared" si="54"/>
        <v>75</v>
      </c>
      <c r="O630" s="34">
        <f t="shared" si="56"/>
        <v>32</v>
      </c>
      <c r="U630">
        <f>VLOOKUP(B630,'16-64 population'!$A$8:$L$418,12,FALSE)</f>
        <v>80188</v>
      </c>
    </row>
    <row r="631" spans="1:21" x14ac:dyDescent="0.3">
      <c r="B631" t="s">
        <v>368</v>
      </c>
      <c r="C631" t="str">
        <f>IFERROR(VLOOKUP($B631,class!A$154:A$455,1,FALSE),"")</f>
        <v>Tunbridge Wells</v>
      </c>
      <c r="D631" s="34">
        <f t="shared" si="54"/>
        <v>30</v>
      </c>
      <c r="E631" s="34">
        <f t="shared" si="54"/>
        <v>96</v>
      </c>
      <c r="F631" s="34">
        <f t="shared" si="54"/>
        <v>157</v>
      </c>
      <c r="G631" s="34">
        <f t="shared" si="54"/>
        <v>53</v>
      </c>
      <c r="H631" s="34">
        <f t="shared" si="54"/>
        <v>36</v>
      </c>
      <c r="I631" s="34">
        <f t="shared" si="54"/>
        <v>296</v>
      </c>
      <c r="J631" s="34">
        <f t="shared" si="54"/>
        <v>56</v>
      </c>
      <c r="K631" s="34">
        <f t="shared" si="54"/>
        <v>144</v>
      </c>
      <c r="L631" s="34">
        <f t="shared" si="54"/>
        <v>53</v>
      </c>
      <c r="M631" s="34">
        <f t="shared" si="54"/>
        <v>69</v>
      </c>
      <c r="N631" s="34">
        <f t="shared" si="54"/>
        <v>96</v>
      </c>
      <c r="O631" s="34">
        <f t="shared" si="56"/>
        <v>272</v>
      </c>
      <c r="U631">
        <f>VLOOKUP(B631,'16-64 population'!$A$8:$L$418,12,FALSE)</f>
        <v>71719</v>
      </c>
    </row>
    <row r="632" spans="1:21" x14ac:dyDescent="0.3">
      <c r="U632">
        <f>SUM(U618:U631)</f>
        <v>953935</v>
      </c>
    </row>
    <row r="633" spans="1:21" x14ac:dyDescent="0.3">
      <c r="A633" t="s">
        <v>31</v>
      </c>
      <c r="B633" t="s">
        <v>31</v>
      </c>
      <c r="C633" t="s">
        <v>31</v>
      </c>
      <c r="D633" s="34">
        <f>SUM(D634:D645)</f>
        <v>483</v>
      </c>
      <c r="E633" s="34">
        <f t="shared" ref="E633:N633" si="57">SUM(E634:E645)</f>
        <v>661</v>
      </c>
      <c r="F633" s="34">
        <f t="shared" si="57"/>
        <v>946</v>
      </c>
      <c r="G633" s="34">
        <f t="shared" si="57"/>
        <v>752</v>
      </c>
      <c r="H633" s="34">
        <f t="shared" si="57"/>
        <v>778</v>
      </c>
      <c r="I633" s="34">
        <f t="shared" si="57"/>
        <v>1149</v>
      </c>
      <c r="J633" s="34">
        <f t="shared" si="57"/>
        <v>796</v>
      </c>
      <c r="K633" s="34">
        <f t="shared" si="57"/>
        <v>1070</v>
      </c>
      <c r="L633" s="34">
        <f t="shared" si="57"/>
        <v>930</v>
      </c>
      <c r="M633" s="34">
        <f t="shared" si="57"/>
        <v>992</v>
      </c>
      <c r="N633" s="34">
        <f t="shared" si="57"/>
        <v>1435</v>
      </c>
      <c r="O633" s="34">
        <f t="shared" ref="O633" si="58">SUM(O634:O645)</f>
        <v>1107</v>
      </c>
      <c r="T633">
        <f>VLOOKUP($B633,'16-64 population'!$A$8:$L$418,12,FALSE)</f>
        <v>741506</v>
      </c>
    </row>
    <row r="634" spans="1:21" x14ac:dyDescent="0.3">
      <c r="B634" t="s">
        <v>30</v>
      </c>
      <c r="C634" t="str">
        <f>IFERROR(VLOOKUP($B634,class!A$154:A$455,1,FALSE),"")</f>
        <v>Burnley</v>
      </c>
      <c r="D634" s="34">
        <f t="shared" ref="D634:N645" si="59">VLOOKUP($B634,$C$10:$N$432,D$458,FALSE)</f>
        <v>36</v>
      </c>
      <c r="E634" s="34">
        <f t="shared" si="59"/>
        <v>49</v>
      </c>
      <c r="F634" s="34">
        <f t="shared" si="59"/>
        <v>29</v>
      </c>
      <c r="G634" s="34">
        <f t="shared" si="59"/>
        <v>73</v>
      </c>
      <c r="H634" s="34">
        <f t="shared" si="59"/>
        <v>31</v>
      </c>
      <c r="I634" s="34">
        <f t="shared" si="59"/>
        <v>142</v>
      </c>
      <c r="J634" s="34">
        <f t="shared" si="59"/>
        <v>95</v>
      </c>
      <c r="K634" s="34">
        <f t="shared" si="59"/>
        <v>76</v>
      </c>
      <c r="L634" s="34">
        <f t="shared" si="59"/>
        <v>17</v>
      </c>
      <c r="M634" s="34">
        <f t="shared" si="59"/>
        <v>136</v>
      </c>
      <c r="N634" s="34">
        <f t="shared" si="59"/>
        <v>156</v>
      </c>
      <c r="O634" s="34">
        <f t="shared" ref="O634:O645" si="60">VLOOKUP($B634,$C$10:$O$432,O$458,FALSE)</f>
        <v>112</v>
      </c>
      <c r="U634">
        <f>VLOOKUP(B634,'16-64 population'!$A$8:$L$418,12,FALSE)</f>
        <v>53540</v>
      </c>
    </row>
    <row r="635" spans="1:21" x14ac:dyDescent="0.3">
      <c r="B635" t="s">
        <v>48</v>
      </c>
      <c r="C635" t="str">
        <f>IFERROR(VLOOKUP($B635,class!A$154:A$455,1,FALSE),"")</f>
        <v>Chorley</v>
      </c>
      <c r="D635" s="34">
        <f t="shared" si="59"/>
        <v>97</v>
      </c>
      <c r="E635" s="34">
        <f t="shared" si="59"/>
        <v>195</v>
      </c>
      <c r="F635" s="34">
        <f t="shared" si="59"/>
        <v>174</v>
      </c>
      <c r="G635" s="34">
        <f t="shared" si="59"/>
        <v>188</v>
      </c>
      <c r="H635" s="34">
        <f t="shared" si="59"/>
        <v>123</v>
      </c>
      <c r="I635" s="34">
        <f t="shared" si="59"/>
        <v>181</v>
      </c>
      <c r="J635" s="34">
        <f t="shared" si="59"/>
        <v>90</v>
      </c>
      <c r="K635" s="34">
        <f t="shared" si="59"/>
        <v>116</v>
      </c>
      <c r="L635" s="34">
        <f t="shared" si="59"/>
        <v>180</v>
      </c>
      <c r="M635" s="34">
        <f t="shared" si="59"/>
        <v>216</v>
      </c>
      <c r="N635" s="34">
        <f t="shared" si="59"/>
        <v>134</v>
      </c>
      <c r="O635" s="34">
        <f t="shared" si="60"/>
        <v>33</v>
      </c>
      <c r="U635">
        <f>VLOOKUP(B635,'16-64 population'!$A$8:$L$418,12,FALSE)</f>
        <v>72793</v>
      </c>
    </row>
    <row r="636" spans="1:21" x14ac:dyDescent="0.3">
      <c r="B636" t="s">
        <v>52</v>
      </c>
      <c r="C636" t="str">
        <f>IFERROR(VLOOKUP($B636,class!A$154:A$455,1,FALSE),"")</f>
        <v>Fylde</v>
      </c>
      <c r="D636" s="34">
        <f t="shared" si="59"/>
        <v>53</v>
      </c>
      <c r="E636" s="34">
        <f t="shared" si="59"/>
        <v>125</v>
      </c>
      <c r="F636" s="34">
        <f t="shared" si="59"/>
        <v>116</v>
      </c>
      <c r="G636" s="34">
        <f t="shared" si="59"/>
        <v>44</v>
      </c>
      <c r="H636" s="34">
        <f t="shared" si="59"/>
        <v>55</v>
      </c>
      <c r="I636" s="34">
        <f t="shared" si="59"/>
        <v>60</v>
      </c>
      <c r="J636" s="34">
        <f t="shared" si="59"/>
        <v>37</v>
      </c>
      <c r="K636" s="34">
        <f t="shared" si="59"/>
        <v>69</v>
      </c>
      <c r="L636" s="34">
        <f t="shared" si="59"/>
        <v>131</v>
      </c>
      <c r="M636" s="34">
        <f t="shared" si="59"/>
        <v>115</v>
      </c>
      <c r="N636" s="34">
        <f t="shared" si="59"/>
        <v>159</v>
      </c>
      <c r="O636" s="34">
        <f t="shared" si="60"/>
        <v>47</v>
      </c>
      <c r="U636">
        <f>VLOOKUP(B636,'16-64 population'!$A$8:$L$418,12,FALSE)</f>
        <v>45925</v>
      </c>
    </row>
    <row r="637" spans="1:21" x14ac:dyDescent="0.3">
      <c r="B637" t="s">
        <v>68</v>
      </c>
      <c r="C637" t="str">
        <f>IFERROR(VLOOKUP($B637,class!A$154:A$455,1,FALSE),"")</f>
        <v>Hyndburn</v>
      </c>
      <c r="D637" s="34">
        <f t="shared" si="59"/>
        <v>10</v>
      </c>
      <c r="E637" s="34">
        <f t="shared" si="59"/>
        <v>23</v>
      </c>
      <c r="F637" s="34">
        <f t="shared" si="59"/>
        <v>19</v>
      </c>
      <c r="G637" s="34">
        <f t="shared" si="59"/>
        <v>11</v>
      </c>
      <c r="H637" s="34">
        <f t="shared" si="59"/>
        <v>67</v>
      </c>
      <c r="I637" s="34">
        <f t="shared" si="59"/>
        <v>44</v>
      </c>
      <c r="J637" s="34">
        <f t="shared" si="59"/>
        <v>16</v>
      </c>
      <c r="K637" s="34">
        <f t="shared" si="59"/>
        <v>20</v>
      </c>
      <c r="L637" s="34">
        <f t="shared" si="59"/>
        <v>14</v>
      </c>
      <c r="M637" s="34">
        <f t="shared" si="59"/>
        <v>5</v>
      </c>
      <c r="N637" s="34">
        <f t="shared" si="59"/>
        <v>14</v>
      </c>
      <c r="O637" s="34">
        <f t="shared" si="60"/>
        <v>4</v>
      </c>
      <c r="U637">
        <f>VLOOKUP(B637,'16-64 population'!$A$8:$L$418,12,FALSE)</f>
        <v>49187</v>
      </c>
    </row>
    <row r="638" spans="1:21" x14ac:dyDescent="0.3">
      <c r="B638" t="s">
        <v>79</v>
      </c>
      <c r="C638" t="str">
        <f>IFERROR(VLOOKUP($B638,class!A$154:A$455,1,FALSE),"")</f>
        <v>Lancaster</v>
      </c>
      <c r="D638" s="34">
        <f t="shared" si="59"/>
        <v>26</v>
      </c>
      <c r="E638" s="34">
        <f t="shared" si="59"/>
        <v>62</v>
      </c>
      <c r="F638" s="34">
        <f t="shared" si="59"/>
        <v>98</v>
      </c>
      <c r="G638" s="34">
        <f t="shared" si="59"/>
        <v>29</v>
      </c>
      <c r="H638" s="34">
        <f t="shared" si="59"/>
        <v>62</v>
      </c>
      <c r="I638" s="34">
        <f t="shared" si="59"/>
        <v>127</v>
      </c>
      <c r="J638" s="34">
        <f t="shared" si="59"/>
        <v>112</v>
      </c>
      <c r="K638" s="34">
        <f t="shared" si="59"/>
        <v>172</v>
      </c>
      <c r="L638" s="34">
        <f t="shared" si="59"/>
        <v>161</v>
      </c>
      <c r="M638" s="34">
        <f t="shared" si="59"/>
        <v>54</v>
      </c>
      <c r="N638" s="34">
        <f t="shared" si="59"/>
        <v>44</v>
      </c>
      <c r="O638" s="34">
        <f t="shared" si="60"/>
        <v>17</v>
      </c>
      <c r="U638">
        <f>VLOOKUP(B638,'16-64 population'!$A$8:$L$418,12,FALSE)</f>
        <v>92356</v>
      </c>
    </row>
    <row r="639" spans="1:21" x14ac:dyDescent="0.3">
      <c r="B639" t="s">
        <v>87</v>
      </c>
      <c r="C639" t="str">
        <f>IFERROR(VLOOKUP($B639,class!A$154:A$455,1,FALSE),"")</f>
        <v>Pendle</v>
      </c>
      <c r="D639" s="34">
        <f t="shared" si="59"/>
        <v>2</v>
      </c>
      <c r="E639" s="34">
        <f t="shared" si="59"/>
        <v>11</v>
      </c>
      <c r="F639" s="34">
        <f t="shared" si="59"/>
        <v>26</v>
      </c>
      <c r="G639" s="34">
        <f t="shared" si="59"/>
        <v>43</v>
      </c>
      <c r="H639" s="34">
        <f t="shared" si="59"/>
        <v>48</v>
      </c>
      <c r="I639" s="34">
        <f t="shared" si="59"/>
        <v>121</v>
      </c>
      <c r="J639" s="34">
        <f t="shared" si="59"/>
        <v>51</v>
      </c>
      <c r="K639" s="34">
        <f t="shared" si="59"/>
        <v>48</v>
      </c>
      <c r="L639" s="34">
        <f t="shared" si="59"/>
        <v>27</v>
      </c>
      <c r="M639" s="34">
        <f t="shared" si="59"/>
        <v>7</v>
      </c>
      <c r="N639" s="34">
        <f t="shared" si="59"/>
        <v>46</v>
      </c>
      <c r="O639" s="34">
        <f t="shared" si="60"/>
        <v>21</v>
      </c>
      <c r="U639">
        <f>VLOOKUP(B639,'16-64 population'!$A$8:$L$418,12,FALSE)</f>
        <v>55416</v>
      </c>
    </row>
    <row r="640" spans="1:21" x14ac:dyDescent="0.3">
      <c r="B640" t="s">
        <v>102</v>
      </c>
      <c r="C640" t="str">
        <f>IFERROR(VLOOKUP($B640,class!A$154:A$455,1,FALSE),"")</f>
        <v>Preston</v>
      </c>
      <c r="D640" s="34">
        <f t="shared" si="59"/>
        <v>19</v>
      </c>
      <c r="E640" s="34">
        <f t="shared" si="59"/>
        <v>10</v>
      </c>
      <c r="F640" s="34">
        <f t="shared" si="59"/>
        <v>86</v>
      </c>
      <c r="G640" s="34">
        <f t="shared" si="59"/>
        <v>104</v>
      </c>
      <c r="H640" s="34">
        <f t="shared" si="59"/>
        <v>40</v>
      </c>
      <c r="I640" s="34">
        <f t="shared" si="59"/>
        <v>141</v>
      </c>
      <c r="J640" s="34">
        <f t="shared" si="59"/>
        <v>83</v>
      </c>
      <c r="K640" s="34">
        <f t="shared" si="59"/>
        <v>179</v>
      </c>
      <c r="L640" s="34">
        <f t="shared" si="59"/>
        <v>183</v>
      </c>
      <c r="M640" s="34">
        <f t="shared" si="59"/>
        <v>110</v>
      </c>
      <c r="N640" s="34">
        <f t="shared" si="59"/>
        <v>182</v>
      </c>
      <c r="O640" s="34">
        <f t="shared" si="60"/>
        <v>436</v>
      </c>
      <c r="U640">
        <f>VLOOKUP(B640,'16-64 population'!$A$8:$L$418,12,FALSE)</f>
        <v>92744</v>
      </c>
    </row>
    <row r="641" spans="1:21" x14ac:dyDescent="0.3">
      <c r="B641" t="s">
        <v>108</v>
      </c>
      <c r="C641" t="str">
        <f>IFERROR(VLOOKUP($B641,class!A$154:A$455,1,FALSE),"")</f>
        <v>Ribble Valley</v>
      </c>
      <c r="D641" s="34">
        <f t="shared" si="59"/>
        <v>104</v>
      </c>
      <c r="E641" s="34">
        <f t="shared" si="59"/>
        <v>38</v>
      </c>
      <c r="F641" s="34">
        <f t="shared" si="59"/>
        <v>66</v>
      </c>
      <c r="G641" s="34">
        <f t="shared" si="59"/>
        <v>87</v>
      </c>
      <c r="H641" s="34">
        <f t="shared" si="59"/>
        <v>53</v>
      </c>
      <c r="I641" s="34">
        <f t="shared" si="59"/>
        <v>106</v>
      </c>
      <c r="J641" s="34">
        <f t="shared" si="59"/>
        <v>65</v>
      </c>
      <c r="K641" s="34">
        <f t="shared" si="59"/>
        <v>120</v>
      </c>
      <c r="L641" s="34">
        <f t="shared" si="59"/>
        <v>88</v>
      </c>
      <c r="M641" s="34">
        <f t="shared" si="59"/>
        <v>112</v>
      </c>
      <c r="N641" s="34">
        <f t="shared" si="59"/>
        <v>129</v>
      </c>
      <c r="O641" s="34">
        <f t="shared" si="60"/>
        <v>126</v>
      </c>
      <c r="U641">
        <f>VLOOKUP(B641,'16-64 population'!$A$8:$L$418,12,FALSE)</f>
        <v>36138</v>
      </c>
    </row>
    <row r="642" spans="1:21" x14ac:dyDescent="0.3">
      <c r="B642" t="s">
        <v>123</v>
      </c>
      <c r="C642" t="str">
        <f>IFERROR(VLOOKUP($B642,class!A$154:A$455,1,FALSE),"")</f>
        <v>Rossendale</v>
      </c>
      <c r="D642" s="34">
        <f t="shared" si="59"/>
        <v>47</v>
      </c>
      <c r="E642" s="34">
        <f t="shared" si="59"/>
        <v>32</v>
      </c>
      <c r="F642" s="34">
        <f t="shared" si="59"/>
        <v>35</v>
      </c>
      <c r="G642" s="34">
        <f t="shared" si="59"/>
        <v>38</v>
      </c>
      <c r="H642" s="34">
        <f t="shared" si="59"/>
        <v>165</v>
      </c>
      <c r="I642" s="34">
        <f t="shared" si="59"/>
        <v>81</v>
      </c>
      <c r="J642" s="34">
        <f t="shared" si="59"/>
        <v>12</v>
      </c>
      <c r="K642" s="34">
        <f t="shared" si="59"/>
        <v>25</v>
      </c>
      <c r="L642" s="34">
        <f t="shared" si="59"/>
        <v>7</v>
      </c>
      <c r="M642" s="34">
        <f t="shared" si="59"/>
        <v>24</v>
      </c>
      <c r="N642" s="34">
        <f t="shared" si="59"/>
        <v>0</v>
      </c>
      <c r="O642" s="34">
        <f t="shared" si="60"/>
        <v>26</v>
      </c>
      <c r="U642">
        <f>VLOOKUP(B642,'16-64 population'!$A$8:$L$418,12,FALSE)</f>
        <v>44067</v>
      </c>
    </row>
    <row r="643" spans="1:21" x14ac:dyDescent="0.3">
      <c r="B643" t="s">
        <v>129</v>
      </c>
      <c r="C643" t="str">
        <f>IFERROR(VLOOKUP($B643,class!A$154:A$455,1,FALSE),"")</f>
        <v>South Ribble</v>
      </c>
      <c r="D643" s="34">
        <f t="shared" si="59"/>
        <v>25</v>
      </c>
      <c r="E643" s="34">
        <f t="shared" si="59"/>
        <v>40</v>
      </c>
      <c r="F643" s="34">
        <f t="shared" si="59"/>
        <v>33</v>
      </c>
      <c r="G643" s="34">
        <f t="shared" si="59"/>
        <v>29</v>
      </c>
      <c r="H643" s="34">
        <f t="shared" si="59"/>
        <v>38</v>
      </c>
      <c r="I643" s="34">
        <f t="shared" si="59"/>
        <v>82</v>
      </c>
      <c r="J643" s="34">
        <f t="shared" si="59"/>
        <v>101</v>
      </c>
      <c r="K643" s="34">
        <f t="shared" si="59"/>
        <v>66</v>
      </c>
      <c r="L643" s="34">
        <f t="shared" si="59"/>
        <v>24</v>
      </c>
      <c r="M643" s="34">
        <f t="shared" si="59"/>
        <v>98</v>
      </c>
      <c r="N643" s="34">
        <f t="shared" si="59"/>
        <v>205</v>
      </c>
      <c r="O643" s="34">
        <f t="shared" si="60"/>
        <v>37</v>
      </c>
      <c r="U643">
        <f>VLOOKUP(B643,'16-64 population'!$A$8:$L$418,12,FALSE)</f>
        <v>66813</v>
      </c>
    </row>
    <row r="644" spans="1:21" x14ac:dyDescent="0.3">
      <c r="B644" t="s">
        <v>137</v>
      </c>
      <c r="C644" t="str">
        <f>IFERROR(VLOOKUP($B644,class!A$154:A$455,1,FALSE),"")</f>
        <v>West Lancashire</v>
      </c>
      <c r="D644" s="34">
        <f t="shared" si="59"/>
        <v>25</v>
      </c>
      <c r="E644" s="34">
        <f t="shared" si="59"/>
        <v>29</v>
      </c>
      <c r="F644" s="34">
        <f t="shared" si="59"/>
        <v>154</v>
      </c>
      <c r="G644" s="34">
        <f t="shared" si="59"/>
        <v>81</v>
      </c>
      <c r="H644" s="34">
        <f t="shared" si="59"/>
        <v>62</v>
      </c>
      <c r="I644" s="34">
        <f t="shared" si="59"/>
        <v>10</v>
      </c>
      <c r="J644" s="34">
        <f t="shared" si="59"/>
        <v>92</v>
      </c>
      <c r="K644" s="34">
        <f t="shared" si="59"/>
        <v>104</v>
      </c>
      <c r="L644" s="34">
        <f t="shared" si="59"/>
        <v>51</v>
      </c>
      <c r="M644" s="34">
        <f t="shared" si="59"/>
        <v>23</v>
      </c>
      <c r="N644" s="34">
        <f t="shared" si="59"/>
        <v>227</v>
      </c>
      <c r="O644" s="34">
        <f t="shared" si="60"/>
        <v>133</v>
      </c>
      <c r="U644">
        <f>VLOOKUP(B644,'16-64 population'!$A$8:$L$418,12,FALSE)</f>
        <v>69236</v>
      </c>
    </row>
    <row r="645" spans="1:21" x14ac:dyDescent="0.3">
      <c r="B645" t="s">
        <v>141</v>
      </c>
      <c r="C645" t="str">
        <f>IFERROR(VLOOKUP($B645,class!A$154:A$455,1,FALSE),"")</f>
        <v>Wyre</v>
      </c>
      <c r="D645" s="34">
        <f t="shared" si="59"/>
        <v>39</v>
      </c>
      <c r="E645" s="34">
        <f t="shared" si="59"/>
        <v>47</v>
      </c>
      <c r="F645" s="34">
        <f t="shared" si="59"/>
        <v>110</v>
      </c>
      <c r="G645" s="34">
        <f t="shared" si="59"/>
        <v>25</v>
      </c>
      <c r="H645" s="34">
        <f t="shared" si="59"/>
        <v>34</v>
      </c>
      <c r="I645" s="34">
        <f t="shared" si="59"/>
        <v>54</v>
      </c>
      <c r="J645" s="34">
        <f t="shared" si="59"/>
        <v>42</v>
      </c>
      <c r="K645" s="34">
        <f t="shared" si="59"/>
        <v>75</v>
      </c>
      <c r="L645" s="34">
        <f t="shared" si="59"/>
        <v>47</v>
      </c>
      <c r="M645" s="34">
        <f t="shared" si="59"/>
        <v>92</v>
      </c>
      <c r="N645" s="34">
        <f t="shared" si="59"/>
        <v>139</v>
      </c>
      <c r="O645" s="34">
        <f t="shared" si="60"/>
        <v>115</v>
      </c>
      <c r="U645" t="e">
        <f>VLOOKUP(B645,'16-64 population'!$A$8:$L$418,12,FALSE)</f>
        <v>#N/A</v>
      </c>
    </row>
    <row r="646" spans="1:21" x14ac:dyDescent="0.3">
      <c r="U646" t="e">
        <f>SUM(U634:U645)</f>
        <v>#N/A</v>
      </c>
    </row>
    <row r="647" spans="1:21" x14ac:dyDescent="0.3">
      <c r="A647" t="s">
        <v>151</v>
      </c>
      <c r="B647" t="s">
        <v>151</v>
      </c>
      <c r="C647" t="s">
        <v>151</v>
      </c>
      <c r="D647" s="34">
        <f>SUM(D648:D654)</f>
        <v>510</v>
      </c>
      <c r="E647" s="34">
        <f t="shared" ref="E647:N647" si="61">SUM(E648:E654)</f>
        <v>688</v>
      </c>
      <c r="F647" s="34">
        <f t="shared" si="61"/>
        <v>591</v>
      </c>
      <c r="G647" s="34">
        <f t="shared" si="61"/>
        <v>489</v>
      </c>
      <c r="H647" s="34">
        <f t="shared" si="61"/>
        <v>536</v>
      </c>
      <c r="I647" s="34">
        <f t="shared" si="61"/>
        <v>789</v>
      </c>
      <c r="J647" s="34">
        <f t="shared" si="61"/>
        <v>494</v>
      </c>
      <c r="K647" s="34">
        <f t="shared" si="61"/>
        <v>914</v>
      </c>
      <c r="L647" s="34">
        <f t="shared" si="61"/>
        <v>942</v>
      </c>
      <c r="M647" s="34">
        <f t="shared" si="61"/>
        <v>836</v>
      </c>
      <c r="N647" s="34">
        <f t="shared" si="61"/>
        <v>922</v>
      </c>
      <c r="O647" s="34">
        <f t="shared" ref="O647" si="62">SUM(O648:O654)</f>
        <v>796</v>
      </c>
      <c r="T647">
        <f>VLOOKUP($B647,'16-64 population'!$A$8:$L$418,12,FALSE)</f>
        <v>434513</v>
      </c>
    </row>
    <row r="648" spans="1:21" x14ac:dyDescent="0.3">
      <c r="B648" t="s">
        <v>150</v>
      </c>
      <c r="C648" t="str">
        <f>IFERROR(VLOOKUP($B648,class!A$154:A$455,1,FALSE),"")</f>
        <v>Blaby</v>
      </c>
      <c r="D648" s="34">
        <f t="shared" ref="D648:N654" si="63">VLOOKUP($B648,$C$10:$N$432,D$458,FALSE)</f>
        <v>33</v>
      </c>
      <c r="E648" s="34">
        <f t="shared" si="63"/>
        <v>90</v>
      </c>
      <c r="F648" s="34">
        <f t="shared" si="63"/>
        <v>94</v>
      </c>
      <c r="G648" s="34">
        <f t="shared" si="63"/>
        <v>74</v>
      </c>
      <c r="H648" s="34">
        <f t="shared" si="63"/>
        <v>42</v>
      </c>
      <c r="I648" s="34">
        <f t="shared" si="63"/>
        <v>140</v>
      </c>
      <c r="J648" s="34">
        <f t="shared" si="63"/>
        <v>54</v>
      </c>
      <c r="K648" s="34">
        <f t="shared" si="63"/>
        <v>157</v>
      </c>
      <c r="L648" s="34">
        <f t="shared" si="63"/>
        <v>155</v>
      </c>
      <c r="M648" s="34">
        <f t="shared" si="63"/>
        <v>151</v>
      </c>
      <c r="N648" s="34">
        <f t="shared" si="63"/>
        <v>86</v>
      </c>
      <c r="O648" s="34">
        <f t="shared" ref="O648:O654" si="64">VLOOKUP($B648,$C$10:$O$432,O$458,FALSE)</f>
        <v>67</v>
      </c>
      <c r="U648">
        <f>VLOOKUP(B648,'16-64 population'!$A$8:$L$418,12,FALSE)</f>
        <v>61510</v>
      </c>
    </row>
    <row r="649" spans="1:21" x14ac:dyDescent="0.3">
      <c r="B649" t="s">
        <v>161</v>
      </c>
      <c r="C649" t="str">
        <f>IFERROR(VLOOKUP($B649,class!A$154:A$455,1,FALSE),"")</f>
        <v>Charnwood</v>
      </c>
      <c r="D649" s="34">
        <f t="shared" si="63"/>
        <v>158</v>
      </c>
      <c r="E649" s="34">
        <f t="shared" si="63"/>
        <v>238</v>
      </c>
      <c r="F649" s="34">
        <f t="shared" si="63"/>
        <v>221</v>
      </c>
      <c r="G649" s="34">
        <f t="shared" si="63"/>
        <v>136</v>
      </c>
      <c r="H649" s="34">
        <f t="shared" si="63"/>
        <v>149</v>
      </c>
      <c r="I649" s="34">
        <f t="shared" si="63"/>
        <v>160</v>
      </c>
      <c r="J649" s="34">
        <f t="shared" si="63"/>
        <v>157</v>
      </c>
      <c r="K649" s="34">
        <f t="shared" si="63"/>
        <v>232</v>
      </c>
      <c r="L649" s="34">
        <f t="shared" si="63"/>
        <v>255</v>
      </c>
      <c r="M649" s="34">
        <f t="shared" si="63"/>
        <v>209</v>
      </c>
      <c r="N649" s="34">
        <f t="shared" si="63"/>
        <v>221</v>
      </c>
      <c r="O649" s="34">
        <f t="shared" si="64"/>
        <v>127</v>
      </c>
      <c r="U649">
        <f>VLOOKUP(B649,'16-64 population'!$A$8:$L$418,12,FALSE)</f>
        <v>120578</v>
      </c>
    </row>
    <row r="650" spans="1:21" x14ac:dyDescent="0.3">
      <c r="B650" t="s">
        <v>167</v>
      </c>
      <c r="C650" t="str">
        <f>IFERROR(VLOOKUP($B650,class!A$154:A$455,1,FALSE),"")</f>
        <v>Harborough</v>
      </c>
      <c r="D650" s="34">
        <f t="shared" si="63"/>
        <v>74</v>
      </c>
      <c r="E650" s="34">
        <f t="shared" si="63"/>
        <v>145</v>
      </c>
      <c r="F650" s="34">
        <f t="shared" si="63"/>
        <v>37</v>
      </c>
      <c r="G650" s="34">
        <f t="shared" si="63"/>
        <v>72</v>
      </c>
      <c r="H650" s="34">
        <f t="shared" si="63"/>
        <v>64</v>
      </c>
      <c r="I650" s="34">
        <f t="shared" si="63"/>
        <v>102</v>
      </c>
      <c r="J650" s="34">
        <f t="shared" si="63"/>
        <v>94</v>
      </c>
      <c r="K650" s="34">
        <f t="shared" si="63"/>
        <v>130</v>
      </c>
      <c r="L650" s="34">
        <f t="shared" si="63"/>
        <v>222</v>
      </c>
      <c r="M650" s="34">
        <f t="shared" si="63"/>
        <v>285</v>
      </c>
      <c r="N650" s="34">
        <f t="shared" si="63"/>
        <v>250</v>
      </c>
      <c r="O650" s="34">
        <f t="shared" si="64"/>
        <v>234</v>
      </c>
      <c r="U650">
        <f>VLOOKUP(B650,'16-64 population'!$A$8:$L$418,12,FALSE)</f>
        <v>56018</v>
      </c>
    </row>
    <row r="651" spans="1:21" x14ac:dyDescent="0.3">
      <c r="B651" t="s">
        <v>178</v>
      </c>
      <c r="C651" t="str">
        <f>IFERROR(VLOOKUP($B651,class!A$154:A$455,1,FALSE),"")</f>
        <v>Hinckley and Bosworth</v>
      </c>
      <c r="D651" s="34">
        <f t="shared" si="63"/>
        <v>88</v>
      </c>
      <c r="E651" s="34">
        <f t="shared" si="63"/>
        <v>57</v>
      </c>
      <c r="F651" s="34">
        <f t="shared" si="63"/>
        <v>135</v>
      </c>
      <c r="G651" s="34">
        <f t="shared" si="63"/>
        <v>56</v>
      </c>
      <c r="H651" s="34">
        <f t="shared" si="63"/>
        <v>115</v>
      </c>
      <c r="I651" s="34">
        <f t="shared" si="63"/>
        <v>259</v>
      </c>
      <c r="J651" s="34">
        <f t="shared" si="63"/>
        <v>41</v>
      </c>
      <c r="K651" s="34">
        <f t="shared" si="63"/>
        <v>150</v>
      </c>
      <c r="L651" s="34">
        <f t="shared" si="63"/>
        <v>103</v>
      </c>
      <c r="M651" s="34">
        <f t="shared" si="63"/>
        <v>45</v>
      </c>
      <c r="N651" s="34">
        <f t="shared" si="63"/>
        <v>154</v>
      </c>
      <c r="O651" s="34">
        <f t="shared" si="64"/>
        <v>91</v>
      </c>
      <c r="U651">
        <f>VLOOKUP(B651,'16-64 population'!$A$8:$L$418,12,FALSE)</f>
        <v>68010</v>
      </c>
    </row>
    <row r="652" spans="1:21" x14ac:dyDescent="0.3">
      <c r="B652" t="s">
        <v>186</v>
      </c>
      <c r="C652" t="str">
        <f>IFERROR(VLOOKUP($B652,class!A$154:A$455,1,FALSE),"")</f>
        <v>Melton</v>
      </c>
      <c r="D652" s="34">
        <f t="shared" si="63"/>
        <v>12</v>
      </c>
      <c r="E652" s="34">
        <f t="shared" si="63"/>
        <v>77</v>
      </c>
      <c r="F652" s="34">
        <f t="shared" si="63"/>
        <v>29</v>
      </c>
      <c r="G652" s="34">
        <f t="shared" si="63"/>
        <v>8</v>
      </c>
      <c r="H652" s="34">
        <f t="shared" si="63"/>
        <v>6</v>
      </c>
      <c r="I652" s="34">
        <f t="shared" si="63"/>
        <v>8</v>
      </c>
      <c r="J652" s="34">
        <f t="shared" si="63"/>
        <v>10</v>
      </c>
      <c r="K652" s="34">
        <f t="shared" si="63"/>
        <v>35</v>
      </c>
      <c r="L652" s="34">
        <f t="shared" si="63"/>
        <v>32</v>
      </c>
      <c r="M652" s="34">
        <f t="shared" si="63"/>
        <v>33</v>
      </c>
      <c r="N652" s="34">
        <f t="shared" si="63"/>
        <v>62</v>
      </c>
      <c r="O652" s="34">
        <f t="shared" si="64"/>
        <v>90</v>
      </c>
      <c r="U652">
        <f>VLOOKUP(B652,'16-64 population'!$A$8:$L$418,12,FALSE)</f>
        <v>30411</v>
      </c>
    </row>
    <row r="653" spans="1:21" x14ac:dyDescent="0.3">
      <c r="B653" t="s">
        <v>196</v>
      </c>
      <c r="C653" t="str">
        <f>IFERROR(VLOOKUP($B653,class!A$154:A$455,1,FALSE),"")</f>
        <v>North West Leicestershire</v>
      </c>
      <c r="D653" s="34">
        <f t="shared" si="63"/>
        <v>101</v>
      </c>
      <c r="E653" s="34">
        <f t="shared" si="63"/>
        <v>61</v>
      </c>
      <c r="F653" s="34">
        <f t="shared" si="63"/>
        <v>63</v>
      </c>
      <c r="G653" s="34">
        <f t="shared" si="63"/>
        <v>142</v>
      </c>
      <c r="H653" s="34">
        <f t="shared" si="63"/>
        <v>157</v>
      </c>
      <c r="I653" s="34">
        <f t="shared" si="63"/>
        <v>106</v>
      </c>
      <c r="J653" s="34">
        <f t="shared" si="63"/>
        <v>133</v>
      </c>
      <c r="K653" s="34">
        <f t="shared" si="63"/>
        <v>136</v>
      </c>
      <c r="L653" s="34">
        <f t="shared" si="63"/>
        <v>175</v>
      </c>
      <c r="M653" s="34">
        <f t="shared" si="63"/>
        <v>102</v>
      </c>
      <c r="N653" s="34">
        <f t="shared" si="63"/>
        <v>140</v>
      </c>
      <c r="O653" s="34">
        <f t="shared" si="64"/>
        <v>153</v>
      </c>
      <c r="U653">
        <f>VLOOKUP(B653,'16-64 population'!$A$8:$L$418,12,FALSE)</f>
        <v>63839</v>
      </c>
    </row>
    <row r="654" spans="1:21" x14ac:dyDescent="0.3">
      <c r="B654" t="s">
        <v>202</v>
      </c>
      <c r="C654" t="str">
        <f>IFERROR(VLOOKUP($B654,class!A$154:A$455,1,FALSE),"")</f>
        <v>Oadby and Wigston</v>
      </c>
      <c r="D654" s="34">
        <f t="shared" si="63"/>
        <v>44</v>
      </c>
      <c r="E654" s="34">
        <f t="shared" si="63"/>
        <v>20</v>
      </c>
      <c r="F654" s="34">
        <f t="shared" si="63"/>
        <v>12</v>
      </c>
      <c r="G654" s="34">
        <f t="shared" si="63"/>
        <v>1</v>
      </c>
      <c r="H654" s="34">
        <f t="shared" si="63"/>
        <v>3</v>
      </c>
      <c r="I654" s="34">
        <f t="shared" si="63"/>
        <v>14</v>
      </c>
      <c r="J654" s="34">
        <f t="shared" si="63"/>
        <v>5</v>
      </c>
      <c r="K654" s="34">
        <f t="shared" si="63"/>
        <v>74</v>
      </c>
      <c r="L654" s="34">
        <f t="shared" si="63"/>
        <v>0</v>
      </c>
      <c r="M654" s="34">
        <f t="shared" si="63"/>
        <v>11</v>
      </c>
      <c r="N654" s="34">
        <f t="shared" si="63"/>
        <v>9</v>
      </c>
      <c r="O654" s="34">
        <f t="shared" si="64"/>
        <v>34</v>
      </c>
      <c r="U654">
        <f>VLOOKUP(B654,'16-64 population'!$A$8:$L$418,12,FALSE)</f>
        <v>34147</v>
      </c>
    </row>
    <row r="655" spans="1:21" x14ac:dyDescent="0.3">
      <c r="U655">
        <f>SUM(U648:U654)</f>
        <v>434513</v>
      </c>
    </row>
    <row r="656" spans="1:21" x14ac:dyDescent="0.3">
      <c r="A656" t="s">
        <v>214</v>
      </c>
      <c r="B656" t="s">
        <v>214</v>
      </c>
      <c r="C656" t="s">
        <v>214</v>
      </c>
      <c r="D656" s="34">
        <f>SUM(D657:D663)</f>
        <v>976</v>
      </c>
      <c r="E656" s="34">
        <f t="shared" ref="E656:N656" si="65">SUM(E657:E663)</f>
        <v>1180</v>
      </c>
      <c r="F656" s="34">
        <f t="shared" si="65"/>
        <v>606</v>
      </c>
      <c r="G656" s="34">
        <f t="shared" si="65"/>
        <v>724</v>
      </c>
      <c r="H656" s="34">
        <f t="shared" si="65"/>
        <v>503</v>
      </c>
      <c r="I656" s="34">
        <f t="shared" si="65"/>
        <v>783</v>
      </c>
      <c r="J656" s="34">
        <f t="shared" si="65"/>
        <v>515</v>
      </c>
      <c r="K656" s="34">
        <f t="shared" si="65"/>
        <v>548</v>
      </c>
      <c r="L656" s="34">
        <f t="shared" si="65"/>
        <v>707</v>
      </c>
      <c r="M656" s="34">
        <f t="shared" si="65"/>
        <v>980</v>
      </c>
      <c r="N656" s="34">
        <f t="shared" si="65"/>
        <v>850</v>
      </c>
      <c r="O656" s="34">
        <f t="shared" ref="O656" si="66">SUM(O657:O663)</f>
        <v>605</v>
      </c>
      <c r="T656">
        <f>VLOOKUP($B656,'16-64 population'!$A$8:$L$418,12,FALSE)</f>
        <v>450121</v>
      </c>
    </row>
    <row r="657" spans="1:21" x14ac:dyDescent="0.3">
      <c r="B657" t="s">
        <v>213</v>
      </c>
      <c r="C657" t="str">
        <f>IFERROR(VLOOKUP($B657,class!A$154:A$455,1,FALSE),"")</f>
        <v>Boston</v>
      </c>
      <c r="D657" s="34">
        <f t="shared" ref="D657:N663" si="67">VLOOKUP($B657,$C$10:$N$432,D$458,FALSE)</f>
        <v>26</v>
      </c>
      <c r="E657" s="34">
        <f t="shared" si="67"/>
        <v>87</v>
      </c>
      <c r="F657" s="34">
        <f t="shared" si="67"/>
        <v>94</v>
      </c>
      <c r="G657" s="34">
        <f t="shared" si="67"/>
        <v>27</v>
      </c>
      <c r="H657" s="34">
        <f t="shared" si="67"/>
        <v>46</v>
      </c>
      <c r="I657" s="34">
        <f t="shared" si="67"/>
        <v>29</v>
      </c>
      <c r="J657" s="34">
        <f t="shared" si="67"/>
        <v>28</v>
      </c>
      <c r="K657" s="34">
        <f t="shared" si="67"/>
        <v>187</v>
      </c>
      <c r="L657" s="34">
        <f t="shared" si="67"/>
        <v>157</v>
      </c>
      <c r="M657" s="34">
        <f t="shared" si="67"/>
        <v>142</v>
      </c>
      <c r="N657" s="34">
        <f t="shared" si="67"/>
        <v>97</v>
      </c>
      <c r="O657" s="34">
        <f t="shared" ref="O657:O663" si="68">VLOOKUP($B657,$C$10:$O$432,O$458,FALSE)</f>
        <v>143</v>
      </c>
      <c r="U657">
        <f>VLOOKUP(B657,'16-64 population'!$A$8:$L$418,12,FALSE)</f>
        <v>41970</v>
      </c>
    </row>
    <row r="658" spans="1:21" x14ac:dyDescent="0.3">
      <c r="B658" t="s">
        <v>221</v>
      </c>
      <c r="C658" t="str">
        <f>IFERROR(VLOOKUP($B658,class!A$154:A$455,1,FALSE),"")</f>
        <v>East Lindsey</v>
      </c>
      <c r="D658" s="34">
        <f t="shared" si="67"/>
        <v>167</v>
      </c>
      <c r="E658" s="34">
        <f t="shared" si="67"/>
        <v>79</v>
      </c>
      <c r="F658" s="34">
        <f t="shared" si="67"/>
        <v>25</v>
      </c>
      <c r="G658" s="34">
        <f t="shared" si="67"/>
        <v>98</v>
      </c>
      <c r="H658" s="34">
        <f t="shared" si="67"/>
        <v>166</v>
      </c>
      <c r="I658" s="34">
        <f t="shared" si="67"/>
        <v>295</v>
      </c>
      <c r="J658" s="34">
        <f t="shared" si="67"/>
        <v>104</v>
      </c>
      <c r="K658" s="34">
        <f t="shared" si="67"/>
        <v>124</v>
      </c>
      <c r="L658" s="34">
        <f t="shared" si="67"/>
        <v>193</v>
      </c>
      <c r="M658" s="34">
        <f t="shared" si="67"/>
        <v>193</v>
      </c>
      <c r="N658" s="34">
        <f t="shared" si="67"/>
        <v>44</v>
      </c>
      <c r="O658" s="34">
        <f t="shared" si="68"/>
        <v>82</v>
      </c>
      <c r="U658">
        <f>VLOOKUP(B658,'16-64 population'!$A$8:$L$418,12,FALSE)</f>
        <v>77586</v>
      </c>
    </row>
    <row r="659" spans="1:21" x14ac:dyDescent="0.3">
      <c r="B659" t="s">
        <v>227</v>
      </c>
      <c r="C659" t="str">
        <f>IFERROR(VLOOKUP($B659,class!A$154:A$455,1,FALSE),"")</f>
        <v>Lincoln</v>
      </c>
      <c r="D659" s="34">
        <f t="shared" si="67"/>
        <v>218</v>
      </c>
      <c r="E659" s="34">
        <f t="shared" si="67"/>
        <v>205</v>
      </c>
      <c r="F659" s="34">
        <f t="shared" si="67"/>
        <v>36</v>
      </c>
      <c r="G659" s="34">
        <f t="shared" si="67"/>
        <v>93</v>
      </c>
      <c r="H659" s="34">
        <f t="shared" si="67"/>
        <v>29</v>
      </c>
      <c r="I659" s="34">
        <f t="shared" si="67"/>
        <v>71</v>
      </c>
      <c r="J659" s="34">
        <f t="shared" si="67"/>
        <v>56</v>
      </c>
      <c r="K659" s="34">
        <f t="shared" si="67"/>
        <v>65</v>
      </c>
      <c r="L659" s="34">
        <f t="shared" si="67"/>
        <v>17</v>
      </c>
      <c r="M659" s="34">
        <f t="shared" si="67"/>
        <v>244</v>
      </c>
      <c r="N659" s="34">
        <f t="shared" si="67"/>
        <v>56</v>
      </c>
      <c r="O659" s="34">
        <f t="shared" si="68"/>
        <v>130</v>
      </c>
      <c r="U659">
        <f>VLOOKUP(B659,'16-64 population'!$A$8:$L$418,12,FALSE)</f>
        <v>67586</v>
      </c>
    </row>
    <row r="660" spans="1:21" x14ac:dyDescent="0.3">
      <c r="B660" t="s">
        <v>237</v>
      </c>
      <c r="C660" t="str">
        <f>IFERROR(VLOOKUP($B660,class!A$154:A$455,1,FALSE),"")</f>
        <v>North Kesteven</v>
      </c>
      <c r="D660" s="34">
        <f t="shared" si="67"/>
        <v>110</v>
      </c>
      <c r="E660" s="34">
        <f t="shared" si="67"/>
        <v>215</v>
      </c>
      <c r="F660" s="34">
        <f t="shared" si="67"/>
        <v>88</v>
      </c>
      <c r="G660" s="34">
        <f t="shared" si="67"/>
        <v>152</v>
      </c>
      <c r="H660" s="34">
        <f t="shared" si="67"/>
        <v>21</v>
      </c>
      <c r="I660" s="34">
        <f t="shared" si="67"/>
        <v>100</v>
      </c>
      <c r="J660" s="34">
        <f t="shared" si="67"/>
        <v>46</v>
      </c>
      <c r="K660" s="34">
        <f t="shared" si="67"/>
        <v>78</v>
      </c>
      <c r="L660" s="34">
        <f t="shared" si="67"/>
        <v>131</v>
      </c>
      <c r="M660" s="34">
        <f t="shared" si="67"/>
        <v>136</v>
      </c>
      <c r="N660" s="34">
        <f t="shared" si="67"/>
        <v>235</v>
      </c>
      <c r="O660" s="34">
        <f t="shared" si="68"/>
        <v>84</v>
      </c>
      <c r="U660">
        <f>VLOOKUP(B660,'16-64 population'!$A$8:$L$418,12,FALSE)</f>
        <v>68947</v>
      </c>
    </row>
    <row r="661" spans="1:21" x14ac:dyDescent="0.3">
      <c r="B661" t="s">
        <v>243</v>
      </c>
      <c r="C661" t="str">
        <f>IFERROR(VLOOKUP($B661,class!A$154:A$455,1,FALSE),"")</f>
        <v>South Holland</v>
      </c>
      <c r="D661" s="34">
        <f t="shared" si="67"/>
        <v>125</v>
      </c>
      <c r="E661" s="34">
        <f t="shared" si="67"/>
        <v>92</v>
      </c>
      <c r="F661" s="34">
        <f t="shared" si="67"/>
        <v>156</v>
      </c>
      <c r="G661" s="34">
        <f t="shared" si="67"/>
        <v>170</v>
      </c>
      <c r="H661" s="34">
        <f t="shared" si="67"/>
        <v>84</v>
      </c>
      <c r="I661" s="34">
        <f t="shared" si="67"/>
        <v>102</v>
      </c>
      <c r="J661" s="34">
        <f t="shared" si="67"/>
        <v>96</v>
      </c>
      <c r="K661" s="34">
        <f t="shared" si="67"/>
        <v>11</v>
      </c>
      <c r="L661" s="34">
        <f t="shared" si="67"/>
        <v>39</v>
      </c>
      <c r="M661" s="34">
        <f t="shared" si="67"/>
        <v>116</v>
      </c>
      <c r="N661" s="34">
        <f t="shared" si="67"/>
        <v>87</v>
      </c>
      <c r="O661" s="34">
        <f t="shared" si="68"/>
        <v>81</v>
      </c>
      <c r="U661">
        <f>VLOOKUP(B661,'16-64 population'!$A$8:$L$418,12,FALSE)</f>
        <v>55272</v>
      </c>
    </row>
    <row r="662" spans="1:21" x14ac:dyDescent="0.3">
      <c r="B662" t="s">
        <v>247</v>
      </c>
      <c r="C662" t="str">
        <f>IFERROR(VLOOKUP($B662,class!A$154:A$455,1,FALSE),"")</f>
        <v>South Kesteven</v>
      </c>
      <c r="D662" s="34">
        <f t="shared" si="67"/>
        <v>215</v>
      </c>
      <c r="E662" s="34">
        <f t="shared" si="67"/>
        <v>251</v>
      </c>
      <c r="F662" s="34">
        <f t="shared" si="67"/>
        <v>172</v>
      </c>
      <c r="G662" s="34">
        <f t="shared" si="67"/>
        <v>122</v>
      </c>
      <c r="H662" s="34">
        <f t="shared" si="67"/>
        <v>119</v>
      </c>
      <c r="I662" s="34">
        <f t="shared" si="67"/>
        <v>102</v>
      </c>
      <c r="J662" s="34">
        <f t="shared" si="67"/>
        <v>180</v>
      </c>
      <c r="K662" s="34">
        <f t="shared" si="67"/>
        <v>28</v>
      </c>
      <c r="L662" s="34">
        <f t="shared" si="67"/>
        <v>139</v>
      </c>
      <c r="M662" s="34">
        <f t="shared" si="67"/>
        <v>90</v>
      </c>
      <c r="N662" s="34">
        <f t="shared" si="67"/>
        <v>169</v>
      </c>
      <c r="O662" s="34">
        <f t="shared" si="68"/>
        <v>58</v>
      </c>
      <c r="U662">
        <f>VLOOKUP(B662,'16-64 population'!$A$8:$L$418,12,FALSE)</f>
        <v>83293</v>
      </c>
    </row>
    <row r="663" spans="1:21" x14ac:dyDescent="0.3">
      <c r="B663" t="s">
        <v>251</v>
      </c>
      <c r="C663" t="str">
        <f>IFERROR(VLOOKUP($B663,class!A$154:A$455,1,FALSE),"")</f>
        <v>West Lindsey</v>
      </c>
      <c r="D663" s="34">
        <f t="shared" si="67"/>
        <v>115</v>
      </c>
      <c r="E663" s="34">
        <f t="shared" si="67"/>
        <v>251</v>
      </c>
      <c r="F663" s="34">
        <f t="shared" si="67"/>
        <v>35</v>
      </c>
      <c r="G663" s="34">
        <f t="shared" si="67"/>
        <v>62</v>
      </c>
      <c r="H663" s="34">
        <f t="shared" si="67"/>
        <v>38</v>
      </c>
      <c r="I663" s="34">
        <f t="shared" si="67"/>
        <v>84</v>
      </c>
      <c r="J663" s="34">
        <f t="shared" si="67"/>
        <v>5</v>
      </c>
      <c r="K663" s="34">
        <f t="shared" si="67"/>
        <v>55</v>
      </c>
      <c r="L663" s="34">
        <f t="shared" si="67"/>
        <v>31</v>
      </c>
      <c r="M663" s="34">
        <f t="shared" si="67"/>
        <v>59</v>
      </c>
      <c r="N663" s="34">
        <f t="shared" si="67"/>
        <v>162</v>
      </c>
      <c r="O663" s="34">
        <f t="shared" si="68"/>
        <v>27</v>
      </c>
      <c r="U663">
        <f>VLOOKUP(B663,'16-64 population'!$A$8:$L$418,12,FALSE)</f>
        <v>55467</v>
      </c>
    </row>
    <row r="664" spans="1:21" x14ac:dyDescent="0.3">
      <c r="U664">
        <f>SUM(U657:U663)</f>
        <v>450121</v>
      </c>
    </row>
    <row r="665" spans="1:21" x14ac:dyDescent="0.3">
      <c r="A665" t="s">
        <v>256</v>
      </c>
      <c r="B665" t="s">
        <v>256</v>
      </c>
      <c r="C665" t="s">
        <v>256</v>
      </c>
      <c r="D665" s="34">
        <f>SUM(D666:D672)</f>
        <v>1223</v>
      </c>
      <c r="E665" s="34">
        <f t="shared" ref="E665:N665" si="69">SUM(E666:E672)</f>
        <v>967</v>
      </c>
      <c r="F665" s="34">
        <f t="shared" si="69"/>
        <v>844</v>
      </c>
      <c r="G665" s="34">
        <f t="shared" si="69"/>
        <v>769</v>
      </c>
      <c r="H665" s="34">
        <f t="shared" si="69"/>
        <v>601</v>
      </c>
      <c r="I665" s="34">
        <f t="shared" si="69"/>
        <v>666</v>
      </c>
      <c r="J665" s="34">
        <f t="shared" si="69"/>
        <v>265</v>
      </c>
      <c r="K665" s="34">
        <f t="shared" si="69"/>
        <v>849</v>
      </c>
      <c r="L665" s="34">
        <f t="shared" si="69"/>
        <v>866</v>
      </c>
      <c r="M665" s="34">
        <f t="shared" si="69"/>
        <v>1084</v>
      </c>
      <c r="N665" s="34">
        <f t="shared" si="69"/>
        <v>906</v>
      </c>
      <c r="O665" s="34">
        <f t="shared" ref="O665" si="70">SUM(O666:O672)</f>
        <v>670</v>
      </c>
      <c r="T665">
        <f>VLOOKUP($B665,'16-64 population'!$A$8:$L$418,12,FALSE)</f>
        <v>530986</v>
      </c>
    </row>
    <row r="666" spans="1:21" x14ac:dyDescent="0.3">
      <c r="B666" t="s">
        <v>255</v>
      </c>
      <c r="C666" t="str">
        <f>IFERROR(VLOOKUP($B666,class!A$154:A$455,1,FALSE),"")</f>
        <v>Breckland</v>
      </c>
      <c r="D666" s="34">
        <f t="shared" ref="D666:N672" si="71">VLOOKUP($B666,$C$10:$N$432,D$458,FALSE)</f>
        <v>320</v>
      </c>
      <c r="E666" s="34">
        <f t="shared" si="71"/>
        <v>150</v>
      </c>
      <c r="F666" s="34">
        <f t="shared" si="71"/>
        <v>73</v>
      </c>
      <c r="G666" s="34">
        <f t="shared" si="71"/>
        <v>113</v>
      </c>
      <c r="H666" s="34">
        <f t="shared" si="71"/>
        <v>57</v>
      </c>
      <c r="I666" s="34">
        <f t="shared" si="71"/>
        <v>92</v>
      </c>
      <c r="J666" s="34">
        <f t="shared" si="71"/>
        <v>29</v>
      </c>
      <c r="K666" s="34">
        <f t="shared" si="71"/>
        <v>180</v>
      </c>
      <c r="L666" s="34">
        <f t="shared" si="71"/>
        <v>122</v>
      </c>
      <c r="M666" s="34">
        <f t="shared" si="71"/>
        <v>106</v>
      </c>
      <c r="N666" s="34">
        <f t="shared" si="71"/>
        <v>185</v>
      </c>
      <c r="O666" s="34">
        <f t="shared" ref="O666:O672" si="72">VLOOKUP($B666,$C$10:$O$432,O$458,FALSE)</f>
        <v>59</v>
      </c>
      <c r="U666">
        <f>VLOOKUP(B666,'16-64 population'!$A$8:$L$418,12,FALSE)</f>
        <v>80472</v>
      </c>
    </row>
    <row r="667" spans="1:21" x14ac:dyDescent="0.3">
      <c r="B667" t="s">
        <v>262</v>
      </c>
      <c r="C667" t="str">
        <f>IFERROR(VLOOKUP($B667,class!A$154:A$455,1,FALSE),"")</f>
        <v>Broadland</v>
      </c>
      <c r="D667" s="34">
        <f t="shared" si="71"/>
        <v>124</v>
      </c>
      <c r="E667" s="34">
        <f t="shared" si="71"/>
        <v>76</v>
      </c>
      <c r="F667" s="34">
        <f t="shared" si="71"/>
        <v>53</v>
      </c>
      <c r="G667" s="34">
        <f t="shared" si="71"/>
        <v>81</v>
      </c>
      <c r="H667" s="34">
        <f t="shared" si="71"/>
        <v>74</v>
      </c>
      <c r="I667" s="34">
        <f t="shared" si="71"/>
        <v>142</v>
      </c>
      <c r="J667" s="34">
        <f t="shared" si="71"/>
        <v>19</v>
      </c>
      <c r="K667" s="34">
        <f t="shared" si="71"/>
        <v>283</v>
      </c>
      <c r="L667" s="34">
        <f t="shared" si="71"/>
        <v>208</v>
      </c>
      <c r="M667" s="34">
        <f t="shared" si="71"/>
        <v>198</v>
      </c>
      <c r="N667" s="34">
        <f t="shared" si="71"/>
        <v>218</v>
      </c>
      <c r="O667" s="34">
        <f t="shared" si="72"/>
        <v>174</v>
      </c>
      <c r="U667">
        <f>VLOOKUP(B667,'16-64 population'!$A$8:$L$418,12,FALSE)</f>
        <v>75505</v>
      </c>
    </row>
    <row r="668" spans="1:21" x14ac:dyDescent="0.3">
      <c r="B668" t="s">
        <v>266</v>
      </c>
      <c r="C668" t="str">
        <f>IFERROR(VLOOKUP($B668,class!A$154:A$455,1,FALSE),"")</f>
        <v>Great Yarmouth</v>
      </c>
      <c r="D668" s="34">
        <f t="shared" si="71"/>
        <v>68</v>
      </c>
      <c r="E668" s="34">
        <f t="shared" si="71"/>
        <v>66</v>
      </c>
      <c r="F668" s="34">
        <f t="shared" si="71"/>
        <v>90</v>
      </c>
      <c r="G668" s="34">
        <f t="shared" si="71"/>
        <v>30</v>
      </c>
      <c r="H668" s="34">
        <f t="shared" si="71"/>
        <v>17</v>
      </c>
      <c r="I668" s="34">
        <f t="shared" si="71"/>
        <v>65</v>
      </c>
      <c r="J668" s="34">
        <f t="shared" si="71"/>
        <v>26</v>
      </c>
      <c r="K668" s="34">
        <f t="shared" si="71"/>
        <v>18</v>
      </c>
      <c r="L668" s="34">
        <f t="shared" si="71"/>
        <v>25</v>
      </c>
      <c r="M668" s="34">
        <f t="shared" si="71"/>
        <v>11</v>
      </c>
      <c r="N668" s="34">
        <f t="shared" si="71"/>
        <v>19</v>
      </c>
      <c r="O668" s="34">
        <f t="shared" si="72"/>
        <v>74</v>
      </c>
      <c r="U668">
        <f>VLOOKUP(B668,'16-64 population'!$A$8:$L$418,12,FALSE)</f>
        <v>57293</v>
      </c>
    </row>
    <row r="669" spans="1:21" x14ac:dyDescent="0.3">
      <c r="B669" t="s">
        <v>273</v>
      </c>
      <c r="C669" t="str">
        <f>IFERROR(VLOOKUP($B669,class!A$154:A$455,1,FALSE),"")</f>
        <v>King's Lynn and West Norfolk</v>
      </c>
      <c r="D669" s="34">
        <f t="shared" si="71"/>
        <v>192</v>
      </c>
      <c r="E669" s="34">
        <f t="shared" si="71"/>
        <v>204</v>
      </c>
      <c r="F669" s="34">
        <f t="shared" si="71"/>
        <v>177</v>
      </c>
      <c r="G669" s="34">
        <f t="shared" si="71"/>
        <v>149</v>
      </c>
      <c r="H669" s="34">
        <f t="shared" si="71"/>
        <v>56</v>
      </c>
      <c r="I669" s="34">
        <f t="shared" si="71"/>
        <v>97</v>
      </c>
      <c r="J669" s="34">
        <f t="shared" si="71"/>
        <v>52</v>
      </c>
      <c r="K669" s="34">
        <f t="shared" si="71"/>
        <v>31</v>
      </c>
      <c r="L669" s="34">
        <f t="shared" si="71"/>
        <v>38</v>
      </c>
      <c r="M669" s="34">
        <f t="shared" si="71"/>
        <v>71</v>
      </c>
      <c r="N669" s="34">
        <f t="shared" si="71"/>
        <v>62</v>
      </c>
      <c r="O669" s="34">
        <f t="shared" si="72"/>
        <v>59</v>
      </c>
      <c r="U669">
        <f>VLOOKUP(B669,'16-64 population'!$A$8:$L$418,12,FALSE)</f>
        <v>85079</v>
      </c>
    </row>
    <row r="670" spans="1:21" x14ac:dyDescent="0.3">
      <c r="B670" t="s">
        <v>277</v>
      </c>
      <c r="C670" t="str">
        <f>IFERROR(VLOOKUP($B670,class!A$154:A$455,1,FALSE),"")</f>
        <v>North Norfolk</v>
      </c>
      <c r="D670" s="34">
        <f t="shared" si="71"/>
        <v>50</v>
      </c>
      <c r="E670" s="34">
        <f t="shared" si="71"/>
        <v>102</v>
      </c>
      <c r="F670" s="34">
        <f t="shared" si="71"/>
        <v>34</v>
      </c>
      <c r="G670" s="34">
        <f t="shared" si="71"/>
        <v>14</v>
      </c>
      <c r="H670" s="34">
        <f t="shared" si="71"/>
        <v>150</v>
      </c>
      <c r="I670" s="34">
        <f t="shared" si="71"/>
        <v>78</v>
      </c>
      <c r="J670" s="34">
        <f t="shared" si="71"/>
        <v>69</v>
      </c>
      <c r="K670" s="34">
        <f t="shared" si="71"/>
        <v>75</v>
      </c>
      <c r="L670" s="34">
        <f t="shared" si="71"/>
        <v>109</v>
      </c>
      <c r="M670" s="34">
        <f t="shared" si="71"/>
        <v>168</v>
      </c>
      <c r="N670" s="34">
        <f t="shared" si="71"/>
        <v>39</v>
      </c>
      <c r="O670" s="34">
        <f t="shared" si="72"/>
        <v>155</v>
      </c>
      <c r="U670">
        <f>VLOOKUP(B670,'16-64 population'!$A$8:$L$418,12,FALSE)</f>
        <v>55569</v>
      </c>
    </row>
    <row r="671" spans="1:21" x14ac:dyDescent="0.3">
      <c r="B671" t="s">
        <v>281</v>
      </c>
      <c r="C671" t="str">
        <f>IFERROR(VLOOKUP($B671,class!A$154:A$455,1,FALSE),"")</f>
        <v>Norwich</v>
      </c>
      <c r="D671" s="34">
        <f t="shared" si="71"/>
        <v>226</v>
      </c>
      <c r="E671" s="34">
        <f t="shared" si="71"/>
        <v>184</v>
      </c>
      <c r="F671" s="34">
        <f t="shared" si="71"/>
        <v>189</v>
      </c>
      <c r="G671" s="34">
        <f t="shared" si="71"/>
        <v>166</v>
      </c>
      <c r="H671" s="34">
        <f t="shared" si="71"/>
        <v>77</v>
      </c>
      <c r="I671" s="34">
        <f t="shared" si="71"/>
        <v>107</v>
      </c>
      <c r="J671" s="34">
        <f t="shared" si="71"/>
        <v>25</v>
      </c>
      <c r="K671" s="34">
        <f t="shared" si="71"/>
        <v>116</v>
      </c>
      <c r="L671" s="34">
        <f t="shared" si="71"/>
        <v>74</v>
      </c>
      <c r="M671" s="34">
        <f t="shared" si="71"/>
        <v>173</v>
      </c>
      <c r="N671" s="34">
        <f t="shared" si="71"/>
        <v>196</v>
      </c>
      <c r="O671" s="34">
        <f t="shared" si="72"/>
        <v>21</v>
      </c>
      <c r="U671">
        <f>VLOOKUP(B671,'16-64 population'!$A$8:$L$418,12,FALSE)</f>
        <v>95559</v>
      </c>
    </row>
    <row r="672" spans="1:21" x14ac:dyDescent="0.3">
      <c r="B672" t="s">
        <v>284</v>
      </c>
      <c r="C672" t="str">
        <f>IFERROR(VLOOKUP($B672,class!A$154:A$455,1,FALSE),"")</f>
        <v>South Norfolk</v>
      </c>
      <c r="D672" s="34">
        <f t="shared" si="71"/>
        <v>243</v>
      </c>
      <c r="E672" s="34">
        <f t="shared" si="71"/>
        <v>185</v>
      </c>
      <c r="F672" s="34">
        <f t="shared" si="71"/>
        <v>228</v>
      </c>
      <c r="G672" s="34">
        <f t="shared" si="71"/>
        <v>216</v>
      </c>
      <c r="H672" s="34">
        <f t="shared" si="71"/>
        <v>170</v>
      </c>
      <c r="I672" s="34">
        <f t="shared" si="71"/>
        <v>85</v>
      </c>
      <c r="J672" s="34">
        <f t="shared" si="71"/>
        <v>45</v>
      </c>
      <c r="K672" s="34">
        <f t="shared" si="71"/>
        <v>146</v>
      </c>
      <c r="L672" s="34">
        <f t="shared" si="71"/>
        <v>290</v>
      </c>
      <c r="M672" s="34">
        <f t="shared" si="71"/>
        <v>357</v>
      </c>
      <c r="N672" s="34">
        <f t="shared" si="71"/>
        <v>187</v>
      </c>
      <c r="O672" s="34">
        <f t="shared" si="72"/>
        <v>128</v>
      </c>
      <c r="U672">
        <f>VLOOKUP(B672,'16-64 population'!$A$8:$L$418,12,FALSE)</f>
        <v>81509</v>
      </c>
    </row>
    <row r="673" spans="1:21" x14ac:dyDescent="0.3">
      <c r="C673" t="str">
        <f>IFERROR(VLOOKUP($B673,class!A$154:A$455,1,FALSE),"")</f>
        <v/>
      </c>
      <c r="U673">
        <f>SUM(U666:U672)</f>
        <v>530986</v>
      </c>
    </row>
    <row r="674" spans="1:21" x14ac:dyDescent="0.3">
      <c r="A674" t="s">
        <v>290</v>
      </c>
      <c r="B674" t="s">
        <v>290</v>
      </c>
      <c r="C674" t="s">
        <v>290</v>
      </c>
      <c r="D674" s="34">
        <f>SUM(D675:D681)</f>
        <v>944</v>
      </c>
      <c r="E674" s="34">
        <f t="shared" ref="E674:N674" si="73">SUM(E675:E681)</f>
        <v>900</v>
      </c>
      <c r="F674" s="34">
        <f t="shared" si="73"/>
        <v>603</v>
      </c>
      <c r="G674" s="34">
        <f t="shared" si="73"/>
        <v>768</v>
      </c>
      <c r="H674" s="34">
        <f t="shared" si="73"/>
        <v>787</v>
      </c>
      <c r="I674" s="34">
        <f t="shared" si="73"/>
        <v>768</v>
      </c>
      <c r="J674" s="34">
        <f t="shared" si="73"/>
        <v>615</v>
      </c>
      <c r="K674" s="34">
        <f t="shared" si="73"/>
        <v>887</v>
      </c>
      <c r="L674" s="34">
        <f t="shared" si="73"/>
        <v>759</v>
      </c>
      <c r="M674" s="34">
        <f t="shared" si="73"/>
        <v>1017</v>
      </c>
      <c r="N674" s="34">
        <f t="shared" si="73"/>
        <v>603</v>
      </c>
      <c r="O674" s="34">
        <f t="shared" ref="O674" si="74">SUM(O675:O681)</f>
        <v>820</v>
      </c>
      <c r="T674">
        <f>VLOOKUP($B674,'16-64 population'!$A$8:$L$418,12,FALSE)</f>
        <v>461845</v>
      </c>
    </row>
    <row r="675" spans="1:21" x14ac:dyDescent="0.3">
      <c r="B675" t="s">
        <v>289</v>
      </c>
      <c r="C675" t="str">
        <f>IFERROR(VLOOKUP($B675,class!A$154:A$455,1,FALSE),"")</f>
        <v>Corby</v>
      </c>
      <c r="D675" s="34">
        <f t="shared" ref="D675:N681" si="75">VLOOKUP($B675,$C$10:$N$432,D$458,FALSE)</f>
        <v>117</v>
      </c>
      <c r="E675" s="34">
        <f t="shared" si="75"/>
        <v>166</v>
      </c>
      <c r="F675" s="34">
        <f t="shared" si="75"/>
        <v>112</v>
      </c>
      <c r="G675" s="34">
        <f t="shared" si="75"/>
        <v>126</v>
      </c>
      <c r="H675" s="34">
        <f t="shared" si="75"/>
        <v>9</v>
      </c>
      <c r="I675" s="34">
        <f t="shared" si="75"/>
        <v>88</v>
      </c>
      <c r="J675" s="34">
        <f t="shared" si="75"/>
        <v>113</v>
      </c>
      <c r="K675" s="34">
        <f t="shared" si="75"/>
        <v>1</v>
      </c>
      <c r="L675" s="34">
        <f t="shared" si="75"/>
        <v>33</v>
      </c>
      <c r="M675" s="34">
        <f t="shared" si="75"/>
        <v>94</v>
      </c>
      <c r="N675" s="34">
        <f t="shared" si="75"/>
        <v>25</v>
      </c>
      <c r="O675" s="34">
        <f t="shared" ref="O675:O681" si="76">VLOOKUP($B675,$C$10:$O$432,O$458,FALSE)</f>
        <v>135</v>
      </c>
      <c r="U675">
        <f>VLOOKUP(B675,'16-64 population'!$A$8:$L$418,12,FALSE)</f>
        <v>45702</v>
      </c>
    </row>
    <row r="676" spans="1:21" x14ac:dyDescent="0.3">
      <c r="B676" t="s">
        <v>295</v>
      </c>
      <c r="C676" t="str">
        <f>IFERROR(VLOOKUP($B676,class!A$154:A$455,1,FALSE),"")</f>
        <v>Daventry</v>
      </c>
      <c r="D676" s="34">
        <f t="shared" si="75"/>
        <v>46</v>
      </c>
      <c r="E676" s="34">
        <f t="shared" si="75"/>
        <v>48</v>
      </c>
      <c r="F676" s="34">
        <f t="shared" si="75"/>
        <v>17</v>
      </c>
      <c r="G676" s="34">
        <f t="shared" si="75"/>
        <v>22</v>
      </c>
      <c r="H676" s="34">
        <f t="shared" si="75"/>
        <v>55</v>
      </c>
      <c r="I676" s="34">
        <f t="shared" si="75"/>
        <v>41</v>
      </c>
      <c r="J676" s="34">
        <f t="shared" si="75"/>
        <v>71</v>
      </c>
      <c r="K676" s="34">
        <f t="shared" si="75"/>
        <v>51</v>
      </c>
      <c r="L676" s="34">
        <f t="shared" si="75"/>
        <v>40</v>
      </c>
      <c r="M676" s="34">
        <f t="shared" si="75"/>
        <v>155</v>
      </c>
      <c r="N676" s="34">
        <f t="shared" si="75"/>
        <v>65</v>
      </c>
      <c r="O676" s="34">
        <f t="shared" si="76"/>
        <v>118</v>
      </c>
      <c r="U676">
        <f>VLOOKUP(B676,'16-64 population'!$A$8:$L$418,12,FALSE)</f>
        <v>52294</v>
      </c>
    </row>
    <row r="677" spans="1:21" x14ac:dyDescent="0.3">
      <c r="B677" t="s">
        <v>298</v>
      </c>
      <c r="C677" t="str">
        <f>IFERROR(VLOOKUP($B677,class!A$154:A$455,1,FALSE),"")</f>
        <v>East Northamptonshire</v>
      </c>
      <c r="D677" s="34">
        <f t="shared" si="75"/>
        <v>99</v>
      </c>
      <c r="E677" s="34">
        <f t="shared" si="75"/>
        <v>121</v>
      </c>
      <c r="F677" s="34">
        <f t="shared" si="75"/>
        <v>60</v>
      </c>
      <c r="G677" s="34">
        <f t="shared" si="75"/>
        <v>46</v>
      </c>
      <c r="H677" s="34">
        <f t="shared" si="75"/>
        <v>130</v>
      </c>
      <c r="I677" s="34">
        <f t="shared" si="75"/>
        <v>92</v>
      </c>
      <c r="J677" s="34">
        <f t="shared" si="75"/>
        <v>67</v>
      </c>
      <c r="K677" s="34">
        <f t="shared" si="75"/>
        <v>252</v>
      </c>
      <c r="L677" s="34">
        <f t="shared" si="75"/>
        <v>127</v>
      </c>
      <c r="M677" s="34">
        <f t="shared" si="75"/>
        <v>122</v>
      </c>
      <c r="N677" s="34">
        <f t="shared" si="75"/>
        <v>56</v>
      </c>
      <c r="O677" s="34">
        <f t="shared" si="76"/>
        <v>77</v>
      </c>
      <c r="U677">
        <f>VLOOKUP(B677,'16-64 population'!$A$8:$L$418,12,FALSE)</f>
        <v>56597</v>
      </c>
    </row>
    <row r="678" spans="1:21" x14ac:dyDescent="0.3">
      <c r="B678" t="s">
        <v>303</v>
      </c>
      <c r="C678" t="str">
        <f>IFERROR(VLOOKUP($B678,class!A$154:A$455,1,FALSE),"")</f>
        <v>Kettering</v>
      </c>
      <c r="D678" s="34">
        <f t="shared" si="75"/>
        <v>121</v>
      </c>
      <c r="E678" s="34">
        <f t="shared" si="75"/>
        <v>218</v>
      </c>
      <c r="F678" s="34">
        <f t="shared" si="75"/>
        <v>103</v>
      </c>
      <c r="G678" s="34">
        <f t="shared" si="75"/>
        <v>171</v>
      </c>
      <c r="H678" s="34">
        <f t="shared" si="75"/>
        <v>135</v>
      </c>
      <c r="I678" s="34">
        <f t="shared" si="75"/>
        <v>128</v>
      </c>
      <c r="J678" s="34">
        <f t="shared" si="75"/>
        <v>26</v>
      </c>
      <c r="K678" s="34">
        <f t="shared" si="75"/>
        <v>184</v>
      </c>
      <c r="L678" s="34">
        <f t="shared" si="75"/>
        <v>218</v>
      </c>
      <c r="M678" s="34">
        <f t="shared" si="75"/>
        <v>212</v>
      </c>
      <c r="N678" s="34">
        <f t="shared" si="75"/>
        <v>95</v>
      </c>
      <c r="O678" s="34">
        <f t="shared" si="76"/>
        <v>91</v>
      </c>
      <c r="U678">
        <f>VLOOKUP(B678,'16-64 population'!$A$8:$L$418,12,FALSE)</f>
        <v>61805</v>
      </c>
    </row>
    <row r="679" spans="1:21" x14ac:dyDescent="0.3">
      <c r="B679" t="s">
        <v>307</v>
      </c>
      <c r="C679" t="str">
        <f>IFERROR(VLOOKUP($B679,class!A$154:A$455,1,FALSE),"")</f>
        <v>Northampton</v>
      </c>
      <c r="D679" s="34">
        <f t="shared" si="75"/>
        <v>430</v>
      </c>
      <c r="E679" s="34">
        <f t="shared" si="75"/>
        <v>170</v>
      </c>
      <c r="F679" s="34">
        <f t="shared" si="75"/>
        <v>115</v>
      </c>
      <c r="G679" s="34">
        <f t="shared" si="75"/>
        <v>287</v>
      </c>
      <c r="H679" s="34">
        <f t="shared" si="75"/>
        <v>274</v>
      </c>
      <c r="I679" s="34">
        <f t="shared" si="75"/>
        <v>228</v>
      </c>
      <c r="J679" s="34">
        <f t="shared" si="75"/>
        <v>71</v>
      </c>
      <c r="K679" s="34">
        <f t="shared" si="75"/>
        <v>207</v>
      </c>
      <c r="L679" s="34">
        <f t="shared" si="75"/>
        <v>182</v>
      </c>
      <c r="M679" s="34">
        <f t="shared" si="75"/>
        <v>166</v>
      </c>
      <c r="N679" s="34">
        <f t="shared" si="75"/>
        <v>203</v>
      </c>
      <c r="O679" s="34">
        <f t="shared" si="76"/>
        <v>236</v>
      </c>
      <c r="U679">
        <f>VLOOKUP(B679,'16-64 population'!$A$8:$L$418,12,FALSE)</f>
        <v>140698</v>
      </c>
    </row>
    <row r="680" spans="1:21" x14ac:dyDescent="0.3">
      <c r="B680" t="s">
        <v>312</v>
      </c>
      <c r="C680" t="str">
        <f>IFERROR(VLOOKUP($B680,class!A$154:A$455,1,FALSE),"")</f>
        <v>South Northamptonshire</v>
      </c>
      <c r="D680" s="34">
        <f t="shared" si="75"/>
        <v>13</v>
      </c>
      <c r="E680" s="34">
        <f t="shared" si="75"/>
        <v>66</v>
      </c>
      <c r="F680" s="34">
        <f t="shared" si="75"/>
        <v>134</v>
      </c>
      <c r="G680" s="34">
        <f t="shared" si="75"/>
        <v>24</v>
      </c>
      <c r="H680" s="34">
        <f t="shared" si="75"/>
        <v>88</v>
      </c>
      <c r="I680" s="34">
        <f t="shared" si="75"/>
        <v>121</v>
      </c>
      <c r="J680" s="34">
        <f t="shared" si="75"/>
        <v>75</v>
      </c>
      <c r="K680" s="34">
        <f t="shared" si="75"/>
        <v>130</v>
      </c>
      <c r="L680" s="34">
        <f t="shared" si="75"/>
        <v>145</v>
      </c>
      <c r="M680" s="34">
        <f t="shared" si="75"/>
        <v>196</v>
      </c>
      <c r="N680" s="34">
        <f t="shared" si="75"/>
        <v>87</v>
      </c>
      <c r="O680" s="34">
        <f t="shared" si="76"/>
        <v>62</v>
      </c>
      <c r="U680">
        <f>VLOOKUP(B680,'16-64 population'!$A$8:$L$418,12,FALSE)</f>
        <v>57173</v>
      </c>
    </row>
    <row r="681" spans="1:21" x14ac:dyDescent="0.3">
      <c r="B681" t="s">
        <v>316</v>
      </c>
      <c r="C681" t="str">
        <f>IFERROR(VLOOKUP($B681,class!A$154:A$455,1,FALSE),"")</f>
        <v>Wellingborough</v>
      </c>
      <c r="D681" s="34">
        <f t="shared" si="75"/>
        <v>118</v>
      </c>
      <c r="E681" s="34">
        <f t="shared" si="75"/>
        <v>111</v>
      </c>
      <c r="F681" s="34">
        <f t="shared" si="75"/>
        <v>62</v>
      </c>
      <c r="G681" s="34">
        <f t="shared" si="75"/>
        <v>92</v>
      </c>
      <c r="H681" s="34">
        <f t="shared" si="75"/>
        <v>96</v>
      </c>
      <c r="I681" s="34">
        <f t="shared" si="75"/>
        <v>70</v>
      </c>
      <c r="J681" s="34">
        <f t="shared" si="75"/>
        <v>192</v>
      </c>
      <c r="K681" s="34">
        <f t="shared" si="75"/>
        <v>62</v>
      </c>
      <c r="L681" s="34">
        <f t="shared" si="75"/>
        <v>14</v>
      </c>
      <c r="M681" s="34">
        <f t="shared" si="75"/>
        <v>72</v>
      </c>
      <c r="N681" s="34">
        <f t="shared" si="75"/>
        <v>72</v>
      </c>
      <c r="O681" s="34">
        <f t="shared" si="76"/>
        <v>101</v>
      </c>
      <c r="U681">
        <f>VLOOKUP(B681,'16-64 population'!$A$8:$L$418,12,FALSE)</f>
        <v>47576</v>
      </c>
    </row>
    <row r="682" spans="1:21" x14ac:dyDescent="0.3">
      <c r="U682">
        <f>SUM(U675:U681)</f>
        <v>461845</v>
      </c>
    </row>
    <row r="683" spans="1:21" x14ac:dyDescent="0.3">
      <c r="A683" t="s">
        <v>75</v>
      </c>
      <c r="B683" t="s">
        <v>75</v>
      </c>
      <c r="C683" t="s">
        <v>75</v>
      </c>
    </row>
    <row r="684" spans="1:21" x14ac:dyDescent="0.3">
      <c r="B684" t="s">
        <v>425</v>
      </c>
      <c r="D684" s="34" t="str">
        <f t="shared" ref="D684:N689" si="77">VLOOKUP($B684,$C$10:$N$432,D$458,FALSE)</f>
        <v>..</v>
      </c>
      <c r="E684" s="34" t="str">
        <f t="shared" si="77"/>
        <v>..</v>
      </c>
      <c r="F684" s="34" t="str">
        <f t="shared" si="77"/>
        <v>..</v>
      </c>
      <c r="G684" s="34" t="str">
        <f t="shared" si="77"/>
        <v>..</v>
      </c>
      <c r="H684" s="34" t="str">
        <f t="shared" si="77"/>
        <v>..</v>
      </c>
      <c r="I684" s="34" t="str">
        <f t="shared" si="77"/>
        <v>..</v>
      </c>
      <c r="J684" s="34" t="str">
        <f t="shared" si="77"/>
        <v>..</v>
      </c>
      <c r="K684" s="34" t="str">
        <f t="shared" si="77"/>
        <v>..</v>
      </c>
      <c r="L684" s="34" t="str">
        <f t="shared" si="77"/>
        <v>..</v>
      </c>
      <c r="M684" s="34" t="str">
        <f t="shared" si="77"/>
        <v>..</v>
      </c>
      <c r="N684" s="34" t="str">
        <f t="shared" si="77"/>
        <v>..</v>
      </c>
      <c r="O684" s="34" t="str">
        <f t="shared" ref="O684:O689" si="78">VLOOKUP($B684,$C$10:$O$432,O$458,FALSE)</f>
        <v>..</v>
      </c>
    </row>
    <row r="685" spans="1:21" x14ac:dyDescent="0.3">
      <c r="B685" t="s">
        <v>428</v>
      </c>
      <c r="D685" s="34" t="str">
        <f t="shared" si="77"/>
        <v>..</v>
      </c>
      <c r="E685" s="34" t="str">
        <f t="shared" si="77"/>
        <v>..</v>
      </c>
      <c r="F685" s="34" t="str">
        <f t="shared" si="77"/>
        <v>..</v>
      </c>
      <c r="G685" s="34" t="str">
        <f t="shared" si="77"/>
        <v>..</v>
      </c>
      <c r="H685" s="34" t="str">
        <f t="shared" si="77"/>
        <v>..</v>
      </c>
      <c r="I685" s="34" t="str">
        <f t="shared" si="77"/>
        <v>..</v>
      </c>
      <c r="J685" s="34" t="str">
        <f t="shared" si="77"/>
        <v>..</v>
      </c>
      <c r="K685" s="34" t="str">
        <f t="shared" si="77"/>
        <v>..</v>
      </c>
      <c r="L685" s="34" t="str">
        <f t="shared" si="77"/>
        <v>..</v>
      </c>
      <c r="M685" s="34" t="str">
        <f t="shared" si="77"/>
        <v>..</v>
      </c>
      <c r="N685" s="34" t="str">
        <f t="shared" si="77"/>
        <v>..</v>
      </c>
      <c r="O685" s="34" t="str">
        <f t="shared" si="78"/>
        <v>..</v>
      </c>
    </row>
    <row r="686" spans="1:21" x14ac:dyDescent="0.3">
      <c r="B686" t="s">
        <v>430</v>
      </c>
      <c r="D686" s="34" t="str">
        <f t="shared" si="77"/>
        <v>..</v>
      </c>
      <c r="E686" s="34" t="str">
        <f t="shared" si="77"/>
        <v>..</v>
      </c>
      <c r="F686" s="34" t="str">
        <f t="shared" si="77"/>
        <v>..</v>
      </c>
      <c r="G686" s="34" t="str">
        <f t="shared" si="77"/>
        <v>..</v>
      </c>
      <c r="H686" s="34" t="str">
        <f t="shared" si="77"/>
        <v>..</v>
      </c>
      <c r="I686" s="34" t="str">
        <f t="shared" si="77"/>
        <v>..</v>
      </c>
      <c r="J686" s="34" t="str">
        <f t="shared" si="77"/>
        <v>..</v>
      </c>
      <c r="K686" s="34" t="str">
        <f t="shared" si="77"/>
        <v>..</v>
      </c>
      <c r="L686" s="34" t="str">
        <f t="shared" si="77"/>
        <v>..</v>
      </c>
      <c r="M686" s="34" t="str">
        <f t="shared" si="77"/>
        <v>..</v>
      </c>
      <c r="N686" s="34" t="str">
        <f t="shared" si="77"/>
        <v>..</v>
      </c>
      <c r="O686" s="34" t="str">
        <f t="shared" si="78"/>
        <v>..</v>
      </c>
    </row>
    <row r="687" spans="1:21" x14ac:dyDescent="0.3">
      <c r="B687" t="s">
        <v>432</v>
      </c>
      <c r="D687" s="34" t="str">
        <f t="shared" si="77"/>
        <v>..</v>
      </c>
      <c r="E687" s="34" t="str">
        <f t="shared" si="77"/>
        <v>..</v>
      </c>
      <c r="F687" s="34" t="str">
        <f t="shared" si="77"/>
        <v>..</v>
      </c>
      <c r="G687" s="34" t="str">
        <f t="shared" si="77"/>
        <v>..</v>
      </c>
      <c r="H687" s="34" t="str">
        <f t="shared" si="77"/>
        <v>..</v>
      </c>
      <c r="I687" s="34" t="str">
        <f t="shared" si="77"/>
        <v>..</v>
      </c>
      <c r="J687" s="34" t="str">
        <f t="shared" si="77"/>
        <v>..</v>
      </c>
      <c r="K687" s="34" t="str">
        <f t="shared" si="77"/>
        <v>..</v>
      </c>
      <c r="L687" s="34" t="str">
        <f t="shared" si="77"/>
        <v>..</v>
      </c>
      <c r="M687" s="34" t="str">
        <f t="shared" si="77"/>
        <v>..</v>
      </c>
      <c r="N687" s="34" t="str">
        <f t="shared" si="77"/>
        <v>..</v>
      </c>
      <c r="O687" s="34" t="str">
        <f t="shared" si="78"/>
        <v>..</v>
      </c>
    </row>
    <row r="688" spans="1:21" x14ac:dyDescent="0.3">
      <c r="B688" t="s">
        <v>457</v>
      </c>
      <c r="D688" s="34" t="str">
        <f t="shared" si="77"/>
        <v>..</v>
      </c>
      <c r="E688" s="34" t="str">
        <f t="shared" si="77"/>
        <v>..</v>
      </c>
      <c r="F688" s="34" t="str">
        <f t="shared" si="77"/>
        <v>..</v>
      </c>
      <c r="G688" s="34" t="str">
        <f t="shared" si="77"/>
        <v>..</v>
      </c>
      <c r="H688" s="34" t="str">
        <f t="shared" si="77"/>
        <v>..</v>
      </c>
      <c r="I688" s="34" t="str">
        <f t="shared" si="77"/>
        <v>..</v>
      </c>
      <c r="J688" s="34" t="str">
        <f t="shared" si="77"/>
        <v>..</v>
      </c>
      <c r="K688" s="34" t="str">
        <f t="shared" si="77"/>
        <v>..</v>
      </c>
      <c r="L688" s="34" t="str">
        <f t="shared" si="77"/>
        <v>..</v>
      </c>
      <c r="M688" s="34" t="str">
        <f t="shared" si="77"/>
        <v>..</v>
      </c>
      <c r="N688" s="34" t="str">
        <f t="shared" si="77"/>
        <v>..</v>
      </c>
      <c r="O688" s="34" t="str">
        <f t="shared" si="78"/>
        <v>..</v>
      </c>
    </row>
    <row r="689" spans="1:21" x14ac:dyDescent="0.3">
      <c r="B689" t="s">
        <v>459</v>
      </c>
      <c r="D689" s="34" t="str">
        <f t="shared" si="77"/>
        <v>..</v>
      </c>
      <c r="E689" s="34" t="str">
        <f t="shared" si="77"/>
        <v>..</v>
      </c>
      <c r="F689" s="34" t="str">
        <f t="shared" si="77"/>
        <v>..</v>
      </c>
      <c r="G689" s="34" t="str">
        <f t="shared" si="77"/>
        <v>..</v>
      </c>
      <c r="H689" s="34" t="str">
        <f t="shared" si="77"/>
        <v>..</v>
      </c>
      <c r="I689" s="34" t="str">
        <f t="shared" si="77"/>
        <v>..</v>
      </c>
      <c r="J689" s="34" t="str">
        <f t="shared" si="77"/>
        <v>..</v>
      </c>
      <c r="K689" s="34" t="str">
        <f t="shared" si="77"/>
        <v>..</v>
      </c>
      <c r="L689" s="34" t="str">
        <f t="shared" si="77"/>
        <v>..</v>
      </c>
      <c r="M689" s="34" t="str">
        <f t="shared" si="77"/>
        <v>..</v>
      </c>
      <c r="N689" s="34" t="str">
        <f t="shared" si="77"/>
        <v>..</v>
      </c>
      <c r="O689" s="34" t="str">
        <f t="shared" si="78"/>
        <v>..</v>
      </c>
    </row>
    <row r="691" spans="1:21" x14ac:dyDescent="0.3">
      <c r="A691" t="s">
        <v>321</v>
      </c>
      <c r="B691" t="s">
        <v>321</v>
      </c>
      <c r="C691" t="s">
        <v>321</v>
      </c>
      <c r="D691" s="34">
        <f>SUM(D692:D698)</f>
        <v>324</v>
      </c>
      <c r="E691" s="34">
        <f t="shared" ref="E691:N691" si="79">SUM(E692:E698)</f>
        <v>615</v>
      </c>
      <c r="F691" s="34">
        <f t="shared" si="79"/>
        <v>676</v>
      </c>
      <c r="G691" s="34">
        <f t="shared" si="79"/>
        <v>367</v>
      </c>
      <c r="H691" s="34">
        <f t="shared" si="79"/>
        <v>352</v>
      </c>
      <c r="I691" s="34">
        <f t="shared" si="79"/>
        <v>655</v>
      </c>
      <c r="J691" s="34">
        <f t="shared" si="79"/>
        <v>277</v>
      </c>
      <c r="K691" s="34">
        <f t="shared" si="79"/>
        <v>446</v>
      </c>
      <c r="L691" s="34">
        <f t="shared" si="79"/>
        <v>524</v>
      </c>
      <c r="M691" s="34">
        <f t="shared" si="79"/>
        <v>845</v>
      </c>
      <c r="N691" s="34">
        <f t="shared" si="79"/>
        <v>949</v>
      </c>
      <c r="O691" s="34">
        <f t="shared" ref="O691" si="80">SUM(O692:O698)</f>
        <v>881</v>
      </c>
      <c r="T691">
        <f>VLOOKUP($B691,'16-64 population'!$A$8:$L$418,12,FALSE)</f>
        <v>361843</v>
      </c>
    </row>
    <row r="692" spans="1:21" x14ac:dyDescent="0.3">
      <c r="B692" t="s">
        <v>320</v>
      </c>
      <c r="C692" t="str">
        <f>IFERROR(VLOOKUP($B692,class!A$154:A$455,1,FALSE),"")</f>
        <v>Craven</v>
      </c>
      <c r="D692" s="34">
        <f t="shared" ref="D692:N698" si="81">VLOOKUP($B692,$C$10:$N$432,D$458,FALSE)</f>
        <v>47</v>
      </c>
      <c r="E692" s="34">
        <f t="shared" si="81"/>
        <v>118</v>
      </c>
      <c r="F692" s="34">
        <f t="shared" si="81"/>
        <v>92</v>
      </c>
      <c r="G692" s="34">
        <f t="shared" si="81"/>
        <v>29</v>
      </c>
      <c r="H692" s="34">
        <f t="shared" si="81"/>
        <v>9</v>
      </c>
      <c r="I692" s="34">
        <f t="shared" si="81"/>
        <v>95</v>
      </c>
      <c r="J692" s="34">
        <f t="shared" si="81"/>
        <v>65</v>
      </c>
      <c r="K692" s="34">
        <f t="shared" si="81"/>
        <v>57</v>
      </c>
      <c r="L692" s="34">
        <f t="shared" si="81"/>
        <v>24</v>
      </c>
      <c r="M692" s="34">
        <f t="shared" si="81"/>
        <v>39</v>
      </c>
      <c r="N692" s="34">
        <f t="shared" si="81"/>
        <v>56</v>
      </c>
      <c r="O692" s="34">
        <f t="shared" ref="O692:O698" si="82">VLOOKUP($B692,$C$10:$O$432,O$458,FALSE)</f>
        <v>4</v>
      </c>
      <c r="U692">
        <f>VLOOKUP(B692,'16-64 population'!$A$8:$L$418,12,FALSE)</f>
        <v>32641</v>
      </c>
    </row>
    <row r="693" spans="1:21" x14ac:dyDescent="0.3">
      <c r="B693" t="s">
        <v>325</v>
      </c>
      <c r="C693" t="str">
        <f>IFERROR(VLOOKUP($B693,class!A$154:A$455,1,FALSE),"")</f>
        <v>Hambleton</v>
      </c>
      <c r="D693" s="34">
        <f t="shared" si="81"/>
        <v>51</v>
      </c>
      <c r="E693" s="34">
        <f t="shared" si="81"/>
        <v>128</v>
      </c>
      <c r="F693" s="34">
        <f t="shared" si="81"/>
        <v>72</v>
      </c>
      <c r="G693" s="34">
        <f t="shared" si="81"/>
        <v>55</v>
      </c>
      <c r="H693" s="34">
        <f t="shared" si="81"/>
        <v>76</v>
      </c>
      <c r="I693" s="34">
        <f t="shared" si="81"/>
        <v>45</v>
      </c>
      <c r="J693" s="34">
        <f t="shared" si="81"/>
        <v>40</v>
      </c>
      <c r="K693" s="34">
        <f t="shared" si="81"/>
        <v>106</v>
      </c>
      <c r="L693" s="34">
        <f t="shared" si="81"/>
        <v>87</v>
      </c>
      <c r="M693" s="34">
        <f t="shared" si="81"/>
        <v>55</v>
      </c>
      <c r="N693" s="34">
        <f t="shared" si="81"/>
        <v>164</v>
      </c>
      <c r="O693" s="34">
        <f t="shared" si="82"/>
        <v>173</v>
      </c>
      <c r="U693">
        <f>VLOOKUP(B693,'16-64 population'!$A$8:$L$418,12,FALSE)</f>
        <v>52709</v>
      </c>
    </row>
    <row r="694" spans="1:21" x14ac:dyDescent="0.3">
      <c r="B694" t="s">
        <v>329</v>
      </c>
      <c r="C694" t="str">
        <f>IFERROR(VLOOKUP($B694,class!A$154:A$455,1,FALSE),"")</f>
        <v>Harrogate</v>
      </c>
      <c r="D694" s="34">
        <f t="shared" si="81"/>
        <v>37</v>
      </c>
      <c r="E694" s="34">
        <f t="shared" si="81"/>
        <v>32</v>
      </c>
      <c r="F694" s="34">
        <f t="shared" si="81"/>
        <v>66</v>
      </c>
      <c r="G694" s="34">
        <f t="shared" si="81"/>
        <v>38</v>
      </c>
      <c r="H694" s="34">
        <f t="shared" si="81"/>
        <v>62</v>
      </c>
      <c r="I694" s="34">
        <f t="shared" si="81"/>
        <v>79</v>
      </c>
      <c r="J694" s="34">
        <f t="shared" si="81"/>
        <v>47</v>
      </c>
      <c r="K694" s="34">
        <f t="shared" si="81"/>
        <v>54</v>
      </c>
      <c r="L694" s="34">
        <f t="shared" si="81"/>
        <v>155</v>
      </c>
      <c r="M694" s="34">
        <f t="shared" si="81"/>
        <v>278</v>
      </c>
      <c r="N694" s="34">
        <f t="shared" si="81"/>
        <v>310</v>
      </c>
      <c r="O694" s="34">
        <f t="shared" si="82"/>
        <v>319</v>
      </c>
      <c r="U694">
        <f>VLOOKUP(B694,'16-64 population'!$A$8:$L$418,12,FALSE)</f>
        <v>94491</v>
      </c>
    </row>
    <row r="695" spans="1:21" x14ac:dyDescent="0.3">
      <c r="B695" t="s">
        <v>335</v>
      </c>
      <c r="C695" t="str">
        <f>IFERROR(VLOOKUP($B695,class!A$154:A$455,1,FALSE),"")</f>
        <v>Richmondshire</v>
      </c>
      <c r="D695" s="34">
        <f t="shared" si="81"/>
        <v>6</v>
      </c>
      <c r="E695" s="34">
        <f t="shared" si="81"/>
        <v>58</v>
      </c>
      <c r="F695" s="34">
        <f t="shared" si="81"/>
        <v>119</v>
      </c>
      <c r="G695" s="34">
        <f t="shared" si="81"/>
        <v>8</v>
      </c>
      <c r="H695" s="34">
        <f t="shared" si="81"/>
        <v>23</v>
      </c>
      <c r="I695" s="34">
        <f t="shared" si="81"/>
        <v>42</v>
      </c>
      <c r="J695" s="34">
        <f t="shared" si="81"/>
        <v>24</v>
      </c>
      <c r="K695" s="34">
        <f t="shared" si="81"/>
        <v>53</v>
      </c>
      <c r="L695" s="34">
        <f t="shared" si="81"/>
        <v>53</v>
      </c>
      <c r="M695" s="34">
        <f t="shared" si="81"/>
        <v>87</v>
      </c>
      <c r="N695" s="34">
        <f t="shared" si="81"/>
        <v>0</v>
      </c>
      <c r="O695" s="34">
        <f t="shared" si="82"/>
        <v>7</v>
      </c>
      <c r="U695">
        <f>VLOOKUP(B695,'16-64 population'!$A$8:$L$418,12,FALSE)</f>
        <v>33444</v>
      </c>
    </row>
    <row r="696" spans="1:21" x14ac:dyDescent="0.3">
      <c r="B696" t="s">
        <v>338</v>
      </c>
      <c r="C696" t="str">
        <f>IFERROR(VLOOKUP($B696,class!A$154:A$455,1,FALSE),"")</f>
        <v>Ryedale</v>
      </c>
      <c r="D696" s="34">
        <f t="shared" si="81"/>
        <v>93</v>
      </c>
      <c r="E696" s="34">
        <f t="shared" si="81"/>
        <v>61</v>
      </c>
      <c r="F696" s="34">
        <f t="shared" si="81"/>
        <v>105</v>
      </c>
      <c r="G696" s="34">
        <f t="shared" si="81"/>
        <v>96</v>
      </c>
      <c r="H696" s="34">
        <f t="shared" si="81"/>
        <v>109</v>
      </c>
      <c r="I696" s="34">
        <f t="shared" si="81"/>
        <v>67</v>
      </c>
      <c r="J696" s="34">
        <f t="shared" si="81"/>
        <v>44</v>
      </c>
      <c r="K696" s="34">
        <f t="shared" si="81"/>
        <v>58</v>
      </c>
      <c r="L696" s="34">
        <f t="shared" si="81"/>
        <v>28</v>
      </c>
      <c r="M696" s="34">
        <f t="shared" si="81"/>
        <v>192</v>
      </c>
      <c r="N696" s="34">
        <f t="shared" si="81"/>
        <v>95</v>
      </c>
      <c r="O696" s="34">
        <f t="shared" si="82"/>
        <v>122</v>
      </c>
      <c r="U696">
        <f>VLOOKUP(B696,'16-64 population'!$A$8:$L$418,12,FALSE)</f>
        <v>31761</v>
      </c>
    </row>
    <row r="697" spans="1:21" x14ac:dyDescent="0.3">
      <c r="B697" t="s">
        <v>341</v>
      </c>
      <c r="C697" t="str">
        <f>IFERROR(VLOOKUP($B697,class!A$154:A$455,1,FALSE),"")</f>
        <v>Scarborough</v>
      </c>
      <c r="D697" s="34">
        <f t="shared" si="81"/>
        <v>22</v>
      </c>
      <c r="E697" s="34">
        <f t="shared" si="81"/>
        <v>55</v>
      </c>
      <c r="F697" s="34">
        <f t="shared" si="81"/>
        <v>125</v>
      </c>
      <c r="G697" s="34">
        <f t="shared" si="81"/>
        <v>102</v>
      </c>
      <c r="H697" s="34">
        <f t="shared" si="81"/>
        <v>44</v>
      </c>
      <c r="I697" s="34">
        <f t="shared" si="81"/>
        <v>280</v>
      </c>
      <c r="J697" s="34">
        <f t="shared" si="81"/>
        <v>37</v>
      </c>
      <c r="K697" s="34">
        <f t="shared" si="81"/>
        <v>118</v>
      </c>
      <c r="L697" s="34">
        <f t="shared" si="81"/>
        <v>141</v>
      </c>
      <c r="M697" s="34">
        <f t="shared" si="81"/>
        <v>91</v>
      </c>
      <c r="N697" s="34">
        <f t="shared" si="81"/>
        <v>156</v>
      </c>
      <c r="O697" s="34">
        <f t="shared" si="82"/>
        <v>157</v>
      </c>
      <c r="U697">
        <f>VLOOKUP(B697,'16-64 population'!$A$8:$L$418,12,FALSE)</f>
        <v>61395</v>
      </c>
    </row>
    <row r="698" spans="1:21" x14ac:dyDescent="0.3">
      <c r="B698" t="s">
        <v>344</v>
      </c>
      <c r="C698" t="str">
        <f>IFERROR(VLOOKUP($B698,class!A$154:A$455,1,FALSE),"")</f>
        <v>Selby</v>
      </c>
      <c r="D698" s="34">
        <f t="shared" si="81"/>
        <v>68</v>
      </c>
      <c r="E698" s="34">
        <f t="shared" si="81"/>
        <v>163</v>
      </c>
      <c r="F698" s="34">
        <f t="shared" si="81"/>
        <v>97</v>
      </c>
      <c r="G698" s="34">
        <f t="shared" si="81"/>
        <v>39</v>
      </c>
      <c r="H698" s="34">
        <f t="shared" si="81"/>
        <v>29</v>
      </c>
      <c r="I698" s="34">
        <f t="shared" si="81"/>
        <v>47</v>
      </c>
      <c r="J698" s="34">
        <f t="shared" si="81"/>
        <v>20</v>
      </c>
      <c r="K698" s="34">
        <f t="shared" si="81"/>
        <v>0</v>
      </c>
      <c r="L698" s="34">
        <f t="shared" si="81"/>
        <v>36</v>
      </c>
      <c r="M698" s="34">
        <f t="shared" si="81"/>
        <v>103</v>
      </c>
      <c r="N698" s="34">
        <f t="shared" si="81"/>
        <v>168</v>
      </c>
      <c r="O698" s="34">
        <f t="shared" si="82"/>
        <v>99</v>
      </c>
      <c r="U698">
        <f>VLOOKUP(B698,'16-64 population'!$A$8:$L$418,12,FALSE)</f>
        <v>55402</v>
      </c>
    </row>
    <row r="699" spans="1:21" x14ac:dyDescent="0.3">
      <c r="U699">
        <f>SUM(U692:U698)</f>
        <v>361843</v>
      </c>
    </row>
    <row r="700" spans="1:21" x14ac:dyDescent="0.3">
      <c r="A700" t="s">
        <v>348</v>
      </c>
      <c r="B700" t="s">
        <v>348</v>
      </c>
      <c r="C700" t="s">
        <v>348</v>
      </c>
      <c r="D700" s="34">
        <f>SUM(D701:D707)</f>
        <v>491</v>
      </c>
      <c r="E700" s="34">
        <f t="shared" ref="E700:N700" si="83">SUM(E701:E707)</f>
        <v>503</v>
      </c>
      <c r="F700" s="34">
        <f t="shared" si="83"/>
        <v>395</v>
      </c>
      <c r="G700" s="34">
        <f t="shared" si="83"/>
        <v>301</v>
      </c>
      <c r="H700" s="34">
        <f t="shared" si="83"/>
        <v>300</v>
      </c>
      <c r="I700" s="34">
        <f t="shared" si="83"/>
        <v>364</v>
      </c>
      <c r="J700" s="34">
        <f t="shared" si="83"/>
        <v>380</v>
      </c>
      <c r="K700" s="34">
        <f t="shared" si="83"/>
        <v>552</v>
      </c>
      <c r="L700" s="34">
        <f t="shared" si="83"/>
        <v>396</v>
      </c>
      <c r="M700" s="34">
        <f t="shared" si="83"/>
        <v>658</v>
      </c>
      <c r="N700" s="34">
        <f t="shared" si="83"/>
        <v>489</v>
      </c>
      <c r="O700" s="34">
        <f t="shared" ref="O700" si="84">SUM(O701:O707)</f>
        <v>545</v>
      </c>
      <c r="T700">
        <f>VLOOKUP($B700,'16-64 population'!$A$8:$L$418,12,FALSE)</f>
        <v>504325</v>
      </c>
    </row>
    <row r="701" spans="1:21" x14ac:dyDescent="0.3">
      <c r="B701" t="s">
        <v>347</v>
      </c>
      <c r="C701" t="str">
        <f>IFERROR(VLOOKUP($B701,class!A$154:A$455,1,FALSE),"")</f>
        <v>Ashfield</v>
      </c>
      <c r="D701" s="34">
        <f t="shared" ref="D701:N707" si="85">VLOOKUP($B701,$C$10:$N$432,D$458,FALSE)</f>
        <v>161</v>
      </c>
      <c r="E701" s="34">
        <f t="shared" si="85"/>
        <v>111</v>
      </c>
      <c r="F701" s="34">
        <f t="shared" si="85"/>
        <v>52</v>
      </c>
      <c r="G701" s="34">
        <f t="shared" si="85"/>
        <v>64</v>
      </c>
      <c r="H701" s="34">
        <f t="shared" si="85"/>
        <v>46</v>
      </c>
      <c r="I701" s="34">
        <f t="shared" si="85"/>
        <v>89</v>
      </c>
      <c r="J701" s="34">
        <f t="shared" si="85"/>
        <v>0</v>
      </c>
      <c r="K701" s="34">
        <f t="shared" si="85"/>
        <v>176</v>
      </c>
      <c r="L701" s="34">
        <f t="shared" si="85"/>
        <v>30</v>
      </c>
      <c r="M701" s="34">
        <f t="shared" si="85"/>
        <v>34</v>
      </c>
      <c r="N701" s="34">
        <f t="shared" si="85"/>
        <v>25</v>
      </c>
      <c r="O701" s="34">
        <f t="shared" ref="O701:O707" si="86">VLOOKUP($B701,$C$10:$O$432,O$458,FALSE)</f>
        <v>61</v>
      </c>
      <c r="U701">
        <f>VLOOKUP(B701,'16-64 population'!$A$8:$L$418,12,FALSE)</f>
        <v>78943</v>
      </c>
    </row>
    <row r="702" spans="1:21" x14ac:dyDescent="0.3">
      <c r="B702" t="s">
        <v>351</v>
      </c>
      <c r="C702" t="str">
        <f>IFERROR(VLOOKUP($B702,class!A$154:A$455,1,FALSE),"")</f>
        <v>Bassetlaw</v>
      </c>
      <c r="D702" s="34">
        <f t="shared" si="85"/>
        <v>35</v>
      </c>
      <c r="E702" s="34">
        <f t="shared" si="85"/>
        <v>32</v>
      </c>
      <c r="F702" s="34">
        <f t="shared" si="85"/>
        <v>23</v>
      </c>
      <c r="G702" s="34">
        <f t="shared" si="85"/>
        <v>12</v>
      </c>
      <c r="H702" s="34">
        <f t="shared" si="85"/>
        <v>19</v>
      </c>
      <c r="I702" s="34">
        <f t="shared" si="85"/>
        <v>8</v>
      </c>
      <c r="J702" s="34">
        <f t="shared" si="85"/>
        <v>54</v>
      </c>
      <c r="K702" s="34">
        <f t="shared" si="85"/>
        <v>55</v>
      </c>
      <c r="L702" s="34">
        <f t="shared" si="85"/>
        <v>56</v>
      </c>
      <c r="M702" s="34">
        <f t="shared" si="85"/>
        <v>103</v>
      </c>
      <c r="N702" s="34">
        <f t="shared" si="85"/>
        <v>116</v>
      </c>
      <c r="O702" s="34">
        <f t="shared" si="86"/>
        <v>64</v>
      </c>
      <c r="U702">
        <f>VLOOKUP(B702,'16-64 population'!$A$8:$L$418,12,FALSE)</f>
        <v>70353</v>
      </c>
    </row>
    <row r="703" spans="1:21" x14ac:dyDescent="0.3">
      <c r="B703" t="s">
        <v>354</v>
      </c>
      <c r="C703" t="str">
        <f>IFERROR(VLOOKUP($B703,class!A$154:A$455,1,FALSE),"")</f>
        <v>Broxtowe</v>
      </c>
      <c r="D703" s="34">
        <f t="shared" si="85"/>
        <v>15</v>
      </c>
      <c r="E703" s="34">
        <f t="shared" si="85"/>
        <v>86</v>
      </c>
      <c r="F703" s="34">
        <f t="shared" si="85"/>
        <v>56</v>
      </c>
      <c r="G703" s="34">
        <f t="shared" si="85"/>
        <v>22</v>
      </c>
      <c r="H703" s="34">
        <f t="shared" si="85"/>
        <v>48</v>
      </c>
      <c r="I703" s="34">
        <f t="shared" si="85"/>
        <v>45</v>
      </c>
      <c r="J703" s="34">
        <f t="shared" si="85"/>
        <v>53</v>
      </c>
      <c r="K703" s="34">
        <f t="shared" si="85"/>
        <v>7</v>
      </c>
      <c r="L703" s="34">
        <f t="shared" si="85"/>
        <v>33</v>
      </c>
      <c r="M703" s="34">
        <f t="shared" si="85"/>
        <v>15</v>
      </c>
      <c r="N703" s="34">
        <f t="shared" si="85"/>
        <v>0</v>
      </c>
      <c r="O703" s="34">
        <f t="shared" si="86"/>
        <v>40</v>
      </c>
      <c r="U703">
        <f>VLOOKUP(B703,'16-64 population'!$A$8:$L$418,12,FALSE)</f>
        <v>70417</v>
      </c>
    </row>
    <row r="704" spans="1:21" x14ac:dyDescent="0.3">
      <c r="B704" t="s">
        <v>358</v>
      </c>
      <c r="C704" t="str">
        <f>IFERROR(VLOOKUP($B704,class!A$154:A$455,1,FALSE),"")</f>
        <v>Gedling</v>
      </c>
      <c r="D704" s="34">
        <f t="shared" si="85"/>
        <v>56</v>
      </c>
      <c r="E704" s="34">
        <f t="shared" si="85"/>
        <v>63</v>
      </c>
      <c r="F704" s="34">
        <f t="shared" si="85"/>
        <v>69</v>
      </c>
      <c r="G704" s="34">
        <f t="shared" si="85"/>
        <v>36</v>
      </c>
      <c r="H704" s="34">
        <f t="shared" si="85"/>
        <v>59</v>
      </c>
      <c r="I704" s="34">
        <f t="shared" si="85"/>
        <v>44</v>
      </c>
      <c r="J704" s="34">
        <f t="shared" si="85"/>
        <v>32</v>
      </c>
      <c r="K704" s="34">
        <f t="shared" si="85"/>
        <v>40</v>
      </c>
      <c r="L704" s="34">
        <f t="shared" si="85"/>
        <v>39</v>
      </c>
      <c r="M704" s="34">
        <f t="shared" si="85"/>
        <v>78</v>
      </c>
      <c r="N704" s="34">
        <f t="shared" si="85"/>
        <v>8</v>
      </c>
      <c r="O704" s="34">
        <f t="shared" si="86"/>
        <v>24</v>
      </c>
      <c r="U704">
        <f>VLOOKUP(B704,'16-64 population'!$A$8:$L$418,12,FALSE)</f>
        <v>71925</v>
      </c>
    </row>
    <row r="705" spans="1:21" x14ac:dyDescent="0.3">
      <c r="B705" t="s">
        <v>359</v>
      </c>
      <c r="C705" t="str">
        <f>IFERROR(VLOOKUP($B705,class!A$154:A$455,1,FALSE),"")</f>
        <v>Mansfield</v>
      </c>
      <c r="D705" s="34">
        <f t="shared" si="85"/>
        <v>54</v>
      </c>
      <c r="E705" s="34">
        <f t="shared" si="85"/>
        <v>80</v>
      </c>
      <c r="F705" s="34">
        <f t="shared" si="85"/>
        <v>59</v>
      </c>
      <c r="G705" s="34">
        <f t="shared" si="85"/>
        <v>44</v>
      </c>
      <c r="H705" s="34">
        <f t="shared" si="85"/>
        <v>13</v>
      </c>
      <c r="I705" s="34">
        <f t="shared" si="85"/>
        <v>7</v>
      </c>
      <c r="J705" s="34">
        <f t="shared" si="85"/>
        <v>109</v>
      </c>
      <c r="K705" s="34">
        <f t="shared" si="85"/>
        <v>49</v>
      </c>
      <c r="L705" s="34">
        <f t="shared" si="85"/>
        <v>19</v>
      </c>
      <c r="M705" s="34">
        <f t="shared" si="85"/>
        <v>77</v>
      </c>
      <c r="N705" s="34">
        <f t="shared" si="85"/>
        <v>5</v>
      </c>
      <c r="O705" s="34">
        <f t="shared" si="86"/>
        <v>62</v>
      </c>
      <c r="U705">
        <f>VLOOKUP(B705,'16-64 population'!$A$8:$L$418,12,FALSE)</f>
        <v>67393</v>
      </c>
    </row>
    <row r="706" spans="1:21" x14ac:dyDescent="0.3">
      <c r="B706" t="s">
        <v>362</v>
      </c>
      <c r="C706" t="str">
        <f>IFERROR(VLOOKUP($B706,class!A$154:A$455,1,FALSE),"")</f>
        <v>Newark and Sherwood</v>
      </c>
      <c r="D706" s="34">
        <f t="shared" si="85"/>
        <v>99</v>
      </c>
      <c r="E706" s="34">
        <f t="shared" si="85"/>
        <v>113</v>
      </c>
      <c r="F706" s="34">
        <f t="shared" si="85"/>
        <v>82</v>
      </c>
      <c r="G706" s="34">
        <f t="shared" si="85"/>
        <v>77</v>
      </c>
      <c r="H706" s="34">
        <f t="shared" si="85"/>
        <v>69</v>
      </c>
      <c r="I706" s="34">
        <f t="shared" si="85"/>
        <v>107</v>
      </c>
      <c r="J706" s="34">
        <f t="shared" si="85"/>
        <v>53</v>
      </c>
      <c r="K706" s="34">
        <f t="shared" si="85"/>
        <v>115</v>
      </c>
      <c r="L706" s="34">
        <f t="shared" si="85"/>
        <v>107</v>
      </c>
      <c r="M706" s="34">
        <f t="shared" si="85"/>
        <v>101</v>
      </c>
      <c r="N706" s="34">
        <f t="shared" si="85"/>
        <v>142</v>
      </c>
      <c r="O706" s="34">
        <f t="shared" si="86"/>
        <v>197</v>
      </c>
      <c r="U706">
        <f>VLOOKUP(B706,'16-64 population'!$A$8:$L$418,12,FALSE)</f>
        <v>73332</v>
      </c>
    </row>
    <row r="707" spans="1:21" x14ac:dyDescent="0.3">
      <c r="B707" t="s">
        <v>365</v>
      </c>
      <c r="C707" t="str">
        <f>IFERROR(VLOOKUP($B707,class!A$154:A$455,1,FALSE),"")</f>
        <v>Rushcliffe</v>
      </c>
      <c r="D707" s="34">
        <f t="shared" si="85"/>
        <v>71</v>
      </c>
      <c r="E707" s="34">
        <f t="shared" si="85"/>
        <v>18</v>
      </c>
      <c r="F707" s="34">
        <f t="shared" si="85"/>
        <v>54</v>
      </c>
      <c r="G707" s="34">
        <f t="shared" si="85"/>
        <v>46</v>
      </c>
      <c r="H707" s="34">
        <f t="shared" si="85"/>
        <v>46</v>
      </c>
      <c r="I707" s="34">
        <f t="shared" si="85"/>
        <v>64</v>
      </c>
      <c r="J707" s="34">
        <f t="shared" si="85"/>
        <v>79</v>
      </c>
      <c r="K707" s="34">
        <f t="shared" si="85"/>
        <v>110</v>
      </c>
      <c r="L707" s="34">
        <f t="shared" si="85"/>
        <v>112</v>
      </c>
      <c r="M707" s="34">
        <f t="shared" si="85"/>
        <v>250</v>
      </c>
      <c r="N707" s="34">
        <f t="shared" si="85"/>
        <v>193</v>
      </c>
      <c r="O707" s="34">
        <f t="shared" si="86"/>
        <v>97</v>
      </c>
      <c r="U707">
        <f>VLOOKUP(B707,'16-64 population'!$A$8:$L$418,12,FALSE)</f>
        <v>71962</v>
      </c>
    </row>
    <row r="708" spans="1:21" x14ac:dyDescent="0.3">
      <c r="U708">
        <f>SUM(U701:U707)</f>
        <v>504325</v>
      </c>
    </row>
    <row r="709" spans="1:21" x14ac:dyDescent="0.3">
      <c r="A709" t="s">
        <v>39</v>
      </c>
      <c r="B709" t="s">
        <v>39</v>
      </c>
      <c r="C709" t="s">
        <v>39</v>
      </c>
      <c r="D709" s="34">
        <f>SUM(D710:D714)</f>
        <v>939</v>
      </c>
      <c r="E709" s="34">
        <f t="shared" ref="E709:N709" si="87">SUM(E710:E714)</f>
        <v>791</v>
      </c>
      <c r="F709" s="34">
        <f t="shared" si="87"/>
        <v>757</v>
      </c>
      <c r="G709" s="34">
        <f t="shared" si="87"/>
        <v>554</v>
      </c>
      <c r="H709" s="34">
        <f t="shared" si="87"/>
        <v>514</v>
      </c>
      <c r="I709" s="34">
        <f t="shared" si="87"/>
        <v>669</v>
      </c>
      <c r="J709" s="34">
        <f t="shared" si="87"/>
        <v>939</v>
      </c>
      <c r="K709" s="34">
        <f t="shared" si="87"/>
        <v>863</v>
      </c>
      <c r="L709" s="34">
        <f t="shared" si="87"/>
        <v>1153</v>
      </c>
      <c r="M709" s="34">
        <f t="shared" si="87"/>
        <v>1425</v>
      </c>
      <c r="N709" s="34">
        <f t="shared" si="87"/>
        <v>1657</v>
      </c>
      <c r="O709" s="34">
        <f t="shared" ref="O709" si="88">SUM(O710:O714)</f>
        <v>1435</v>
      </c>
      <c r="T709">
        <f>VLOOKUP($B709,'16-64 population'!$A$8:$L$418,12,FALSE)</f>
        <v>432168</v>
      </c>
    </row>
    <row r="710" spans="1:21" x14ac:dyDescent="0.3">
      <c r="B710" t="s">
        <v>38</v>
      </c>
      <c r="C710" t="str">
        <f>IFERROR(VLOOKUP($B710,class!A$154:A$455,1,FALSE),"")</f>
        <v>Cherwell</v>
      </c>
      <c r="D710" s="34">
        <f t="shared" ref="D710:N714" si="89">VLOOKUP($B710,$C$10:$N$432,D$458,FALSE)</f>
        <v>212</v>
      </c>
      <c r="E710" s="34">
        <f t="shared" si="89"/>
        <v>93</v>
      </c>
      <c r="F710" s="34">
        <f t="shared" si="89"/>
        <v>265</v>
      </c>
      <c r="G710" s="34">
        <f t="shared" si="89"/>
        <v>74</v>
      </c>
      <c r="H710" s="34">
        <f t="shared" si="89"/>
        <v>167</v>
      </c>
      <c r="I710" s="34">
        <f t="shared" si="89"/>
        <v>157</v>
      </c>
      <c r="J710" s="34">
        <f t="shared" si="89"/>
        <v>330</v>
      </c>
      <c r="K710" s="34">
        <f t="shared" si="89"/>
        <v>312</v>
      </c>
      <c r="L710" s="34">
        <f t="shared" si="89"/>
        <v>438</v>
      </c>
      <c r="M710" s="34">
        <f t="shared" si="89"/>
        <v>494</v>
      </c>
      <c r="N710" s="34">
        <f t="shared" si="89"/>
        <v>296</v>
      </c>
      <c r="O710" s="34">
        <f>VLOOKUP($B710,$C$10:$O$432,O$458,FALSE)</f>
        <v>140</v>
      </c>
      <c r="U710">
        <f>VLOOKUP(B710,'16-64 population'!$A$8:$L$418,12,FALSE)</f>
        <v>92792</v>
      </c>
    </row>
    <row r="711" spans="1:21" x14ac:dyDescent="0.3">
      <c r="B711" t="s">
        <v>46</v>
      </c>
      <c r="C711" t="str">
        <f>IFERROR(VLOOKUP($B711,class!A$154:A$455,1,FALSE),"")</f>
        <v>Oxford</v>
      </c>
      <c r="D711" s="34">
        <f t="shared" si="89"/>
        <v>328</v>
      </c>
      <c r="E711" s="34">
        <f t="shared" si="89"/>
        <v>238</v>
      </c>
      <c r="F711" s="34">
        <f t="shared" si="89"/>
        <v>37</v>
      </c>
      <c r="G711" s="34">
        <f t="shared" si="89"/>
        <v>93</v>
      </c>
      <c r="H711" s="34">
        <f t="shared" si="89"/>
        <v>2</v>
      </c>
      <c r="I711" s="34">
        <f t="shared" si="89"/>
        <v>15</v>
      </c>
      <c r="J711" s="34">
        <f t="shared" si="89"/>
        <v>166</v>
      </c>
      <c r="K711" s="34">
        <f t="shared" si="89"/>
        <v>20</v>
      </c>
      <c r="L711" s="34">
        <f t="shared" si="89"/>
        <v>50</v>
      </c>
      <c r="M711" s="34">
        <f t="shared" si="89"/>
        <v>64</v>
      </c>
      <c r="N711" s="34">
        <f t="shared" si="89"/>
        <v>84</v>
      </c>
      <c r="O711" s="34">
        <f>VLOOKUP($B711,$C$10:$O$432,O$458,FALSE)</f>
        <v>103</v>
      </c>
      <c r="U711">
        <f>VLOOKUP(B711,'16-64 population'!$A$8:$L$418,12,FALSE)</f>
        <v>106244</v>
      </c>
    </row>
    <row r="712" spans="1:21" x14ac:dyDescent="0.3">
      <c r="B712" t="s">
        <v>58</v>
      </c>
      <c r="C712" t="str">
        <f>IFERROR(VLOOKUP($B712,class!A$154:A$455,1,FALSE),"")</f>
        <v>South Oxfordshire</v>
      </c>
      <c r="D712" s="34">
        <f t="shared" si="89"/>
        <v>132</v>
      </c>
      <c r="E712" s="34">
        <f t="shared" si="89"/>
        <v>51</v>
      </c>
      <c r="F712" s="34">
        <f t="shared" si="89"/>
        <v>210</v>
      </c>
      <c r="G712" s="34">
        <f t="shared" si="89"/>
        <v>205</v>
      </c>
      <c r="H712" s="34">
        <f t="shared" si="89"/>
        <v>204</v>
      </c>
      <c r="I712" s="34">
        <f t="shared" si="89"/>
        <v>167</v>
      </c>
      <c r="J712" s="34">
        <f t="shared" si="89"/>
        <v>151</v>
      </c>
      <c r="K712" s="34">
        <f t="shared" si="89"/>
        <v>196</v>
      </c>
      <c r="L712" s="34">
        <f t="shared" si="89"/>
        <v>179</v>
      </c>
      <c r="M712" s="34">
        <f t="shared" si="89"/>
        <v>319</v>
      </c>
      <c r="N712" s="34">
        <f t="shared" si="89"/>
        <v>463</v>
      </c>
      <c r="O712" s="34">
        <f>VLOOKUP($B712,$C$10:$O$432,O$458,FALSE)</f>
        <v>210</v>
      </c>
      <c r="U712">
        <f>VLOOKUP(B712,'16-64 population'!$A$8:$L$418,12,FALSE)</f>
        <v>84763</v>
      </c>
    </row>
    <row r="713" spans="1:21" x14ac:dyDescent="0.3">
      <c r="B713" t="s">
        <v>72</v>
      </c>
      <c r="C713" t="str">
        <f>IFERROR(VLOOKUP($B713,class!A$154:A$455,1,FALSE),"")</f>
        <v>Vale of White Horse</v>
      </c>
      <c r="D713" s="34">
        <f t="shared" si="89"/>
        <v>182</v>
      </c>
      <c r="E713" s="34">
        <f t="shared" si="89"/>
        <v>244</v>
      </c>
      <c r="F713" s="34">
        <f t="shared" si="89"/>
        <v>69</v>
      </c>
      <c r="G713" s="34">
        <f t="shared" si="89"/>
        <v>161</v>
      </c>
      <c r="H713" s="34">
        <f t="shared" si="89"/>
        <v>87</v>
      </c>
      <c r="I713" s="34">
        <f t="shared" si="89"/>
        <v>255</v>
      </c>
      <c r="J713" s="34">
        <f t="shared" si="89"/>
        <v>196</v>
      </c>
      <c r="K713" s="34">
        <f t="shared" si="89"/>
        <v>280</v>
      </c>
      <c r="L713" s="34">
        <f t="shared" si="89"/>
        <v>295</v>
      </c>
      <c r="M713" s="34">
        <f t="shared" si="89"/>
        <v>433</v>
      </c>
      <c r="N713" s="34">
        <f t="shared" si="89"/>
        <v>442</v>
      </c>
      <c r="O713" s="34">
        <f>VLOOKUP($B713,$C$10:$O$432,O$458,FALSE)</f>
        <v>434</v>
      </c>
      <c r="U713">
        <f>VLOOKUP(B713,'16-64 population'!$A$8:$L$418,12,FALSE)</f>
        <v>82309</v>
      </c>
    </row>
    <row r="714" spans="1:21" x14ac:dyDescent="0.3">
      <c r="B714" t="s">
        <v>85</v>
      </c>
      <c r="C714" t="str">
        <f>IFERROR(VLOOKUP($B714,class!A$154:A$455,1,FALSE),"")</f>
        <v>West Oxfordshire</v>
      </c>
      <c r="D714" s="34">
        <f t="shared" si="89"/>
        <v>85</v>
      </c>
      <c r="E714" s="34">
        <f t="shared" si="89"/>
        <v>165</v>
      </c>
      <c r="F714" s="34">
        <f t="shared" si="89"/>
        <v>176</v>
      </c>
      <c r="G714" s="34">
        <f t="shared" si="89"/>
        <v>21</v>
      </c>
      <c r="H714" s="34">
        <f t="shared" si="89"/>
        <v>54</v>
      </c>
      <c r="I714" s="34">
        <f t="shared" si="89"/>
        <v>75</v>
      </c>
      <c r="J714" s="34">
        <f t="shared" si="89"/>
        <v>96</v>
      </c>
      <c r="K714" s="34">
        <f t="shared" si="89"/>
        <v>55</v>
      </c>
      <c r="L714" s="34">
        <f t="shared" si="89"/>
        <v>191</v>
      </c>
      <c r="M714" s="34">
        <f t="shared" si="89"/>
        <v>115</v>
      </c>
      <c r="N714" s="34">
        <f t="shared" si="89"/>
        <v>372</v>
      </c>
      <c r="O714" s="34">
        <f>VLOOKUP($B714,$C$10:$O$432,O$458,FALSE)</f>
        <v>548</v>
      </c>
      <c r="U714">
        <f>VLOOKUP(B714,'16-64 population'!$A$8:$L$418,12,FALSE)</f>
        <v>66060</v>
      </c>
    </row>
    <row r="715" spans="1:21" x14ac:dyDescent="0.3">
      <c r="U715">
        <f>SUM(U710:U714)</f>
        <v>432168</v>
      </c>
    </row>
    <row r="716" spans="1:21" x14ac:dyDescent="0.3">
      <c r="A716" t="s">
        <v>95</v>
      </c>
      <c r="B716" t="s">
        <v>95</v>
      </c>
      <c r="C716" t="s">
        <v>95</v>
      </c>
    </row>
    <row r="717" spans="1:21" x14ac:dyDescent="0.3">
      <c r="B717" t="s">
        <v>600</v>
      </c>
      <c r="D717" s="34" t="str">
        <f t="shared" ref="D717:N721" si="90">VLOOKUP($B717,$C$10:$N$432,D$458,FALSE)</f>
        <v>..</v>
      </c>
      <c r="E717" s="34" t="str">
        <f t="shared" si="90"/>
        <v>..</v>
      </c>
      <c r="F717" s="34" t="str">
        <f t="shared" si="90"/>
        <v>..</v>
      </c>
      <c r="G717" s="34" t="str">
        <f t="shared" si="90"/>
        <v>..</v>
      </c>
      <c r="H717" s="34" t="str">
        <f t="shared" si="90"/>
        <v>..</v>
      </c>
      <c r="I717" s="34" t="str">
        <f t="shared" si="90"/>
        <v>..</v>
      </c>
      <c r="J717" s="34" t="str">
        <f t="shared" si="90"/>
        <v>..</v>
      </c>
      <c r="K717" s="34" t="str">
        <f t="shared" si="90"/>
        <v>..</v>
      </c>
      <c r="L717" s="34" t="str">
        <f t="shared" si="90"/>
        <v>..</v>
      </c>
      <c r="M717" s="34" t="str">
        <f t="shared" si="90"/>
        <v>..</v>
      </c>
      <c r="N717" s="34" t="str">
        <f t="shared" si="90"/>
        <v>..</v>
      </c>
      <c r="O717" s="34" t="str">
        <f>VLOOKUP($B717,$C$10:$O$432,O$458,FALSE)</f>
        <v>..</v>
      </c>
    </row>
    <row r="718" spans="1:21" x14ac:dyDescent="0.3">
      <c r="B718" t="s">
        <v>615</v>
      </c>
      <c r="D718" s="34" t="str">
        <f t="shared" si="90"/>
        <v>..</v>
      </c>
      <c r="E718" s="34" t="str">
        <f t="shared" si="90"/>
        <v>..</v>
      </c>
      <c r="F718" s="34" t="str">
        <f t="shared" si="90"/>
        <v>..</v>
      </c>
      <c r="G718" s="34" t="str">
        <f t="shared" si="90"/>
        <v>..</v>
      </c>
      <c r="H718" s="34" t="str">
        <f t="shared" si="90"/>
        <v>..</v>
      </c>
      <c r="I718" s="34" t="str">
        <f t="shared" si="90"/>
        <v>..</v>
      </c>
      <c r="J718" s="34" t="str">
        <f t="shared" si="90"/>
        <v>..</v>
      </c>
      <c r="K718" s="34" t="str">
        <f t="shared" si="90"/>
        <v>..</v>
      </c>
      <c r="L718" s="34" t="str">
        <f t="shared" si="90"/>
        <v>..</v>
      </c>
      <c r="M718" s="34" t="str">
        <f t="shared" si="90"/>
        <v>..</v>
      </c>
      <c r="N718" s="34" t="str">
        <f t="shared" si="90"/>
        <v>..</v>
      </c>
      <c r="O718" s="34" t="str">
        <f>VLOOKUP($B718,$C$10:$O$432,O$458,FALSE)</f>
        <v>..</v>
      </c>
    </row>
    <row r="719" spans="1:21" x14ac:dyDescent="0.3">
      <c r="B719" t="s">
        <v>619</v>
      </c>
      <c r="D719" s="34" t="str">
        <f t="shared" si="90"/>
        <v>..</v>
      </c>
      <c r="E719" s="34" t="str">
        <f t="shared" si="90"/>
        <v>..</v>
      </c>
      <c r="F719" s="34" t="str">
        <f t="shared" si="90"/>
        <v>..</v>
      </c>
      <c r="G719" s="34" t="str">
        <f t="shared" si="90"/>
        <v>..</v>
      </c>
      <c r="H719" s="34" t="str">
        <f t="shared" si="90"/>
        <v>..</v>
      </c>
      <c r="I719" s="34" t="str">
        <f t="shared" si="90"/>
        <v>..</v>
      </c>
      <c r="J719" s="34" t="str">
        <f t="shared" si="90"/>
        <v>..</v>
      </c>
      <c r="K719" s="34" t="str">
        <f t="shared" si="90"/>
        <v>..</v>
      </c>
      <c r="L719" s="34" t="str">
        <f t="shared" si="90"/>
        <v>..</v>
      </c>
      <c r="M719" s="34" t="str">
        <f t="shared" si="90"/>
        <v>..</v>
      </c>
      <c r="N719" s="34" t="str">
        <f t="shared" si="90"/>
        <v>..</v>
      </c>
      <c r="O719" s="34" t="str">
        <f>VLOOKUP($B719,$C$10:$O$432,O$458,FALSE)</f>
        <v>..</v>
      </c>
    </row>
    <row r="720" spans="1:21" x14ac:dyDescent="0.3">
      <c r="B720" t="s">
        <v>624</v>
      </c>
      <c r="D720" s="34" t="str">
        <f t="shared" si="90"/>
        <v>..</v>
      </c>
      <c r="E720" s="34" t="str">
        <f t="shared" si="90"/>
        <v>..</v>
      </c>
      <c r="F720" s="34" t="str">
        <f t="shared" si="90"/>
        <v>..</v>
      </c>
      <c r="G720" s="34" t="str">
        <f t="shared" si="90"/>
        <v>..</v>
      </c>
      <c r="H720" s="34" t="str">
        <f t="shared" si="90"/>
        <v>..</v>
      </c>
      <c r="I720" s="34" t="str">
        <f t="shared" si="90"/>
        <v>..</v>
      </c>
      <c r="J720" s="34" t="str">
        <f t="shared" si="90"/>
        <v>..</v>
      </c>
      <c r="K720" s="34" t="str">
        <f t="shared" si="90"/>
        <v>..</v>
      </c>
      <c r="L720" s="34" t="str">
        <f t="shared" si="90"/>
        <v>..</v>
      </c>
      <c r="M720" s="34" t="str">
        <f t="shared" si="90"/>
        <v>..</v>
      </c>
      <c r="N720" s="34" t="str">
        <f t="shared" si="90"/>
        <v>..</v>
      </c>
      <c r="O720" s="34" t="str">
        <f>VLOOKUP($B720,$C$10:$O$432,O$458,FALSE)</f>
        <v>..</v>
      </c>
    </row>
    <row r="721" spans="1:21" x14ac:dyDescent="0.3">
      <c r="B721" t="s">
        <v>630</v>
      </c>
      <c r="D721" s="34" t="str">
        <f t="shared" si="90"/>
        <v>..</v>
      </c>
      <c r="E721" s="34" t="str">
        <f t="shared" si="90"/>
        <v>..</v>
      </c>
      <c r="F721" s="34" t="str">
        <f t="shared" si="90"/>
        <v>..</v>
      </c>
      <c r="G721" s="34" t="str">
        <f t="shared" si="90"/>
        <v>..</v>
      </c>
      <c r="H721" s="34" t="str">
        <f t="shared" si="90"/>
        <v>..</v>
      </c>
      <c r="I721" s="34" t="str">
        <f t="shared" si="90"/>
        <v>..</v>
      </c>
      <c r="J721" s="34" t="str">
        <f t="shared" si="90"/>
        <v>..</v>
      </c>
      <c r="K721" s="34" t="str">
        <f t="shared" si="90"/>
        <v>..</v>
      </c>
      <c r="L721" s="34" t="str">
        <f t="shared" si="90"/>
        <v>..</v>
      </c>
      <c r="M721" s="34" t="str">
        <f t="shared" si="90"/>
        <v>..</v>
      </c>
      <c r="N721" s="34" t="str">
        <f t="shared" si="90"/>
        <v>..</v>
      </c>
      <c r="O721" s="34" t="str">
        <f>VLOOKUP($B721,$C$10:$O$432,O$458,FALSE)</f>
        <v>..</v>
      </c>
    </row>
    <row r="723" spans="1:21" x14ac:dyDescent="0.3">
      <c r="A723" t="s">
        <v>94</v>
      </c>
      <c r="B723" t="s">
        <v>94</v>
      </c>
      <c r="C723" t="s">
        <v>94</v>
      </c>
      <c r="D723" s="34">
        <f>SUM(D724:D729)</f>
        <v>786</v>
      </c>
      <c r="E723" s="34">
        <f t="shared" ref="E723:M723" si="91">SUM(E724:E729)</f>
        <v>1156</v>
      </c>
      <c r="F723" s="34">
        <f t="shared" si="91"/>
        <v>1116</v>
      </c>
      <c r="G723" s="34">
        <f t="shared" si="91"/>
        <v>646</v>
      </c>
      <c r="H723" s="34">
        <f t="shared" si="91"/>
        <v>671</v>
      </c>
      <c r="I723" s="34">
        <f t="shared" si="91"/>
        <v>845</v>
      </c>
      <c r="J723" s="34">
        <f t="shared" si="91"/>
        <v>531</v>
      </c>
      <c r="K723" s="34">
        <f t="shared" si="91"/>
        <v>614</v>
      </c>
      <c r="L723" s="34">
        <f t="shared" si="91"/>
        <v>430</v>
      </c>
      <c r="M723" s="34">
        <f t="shared" si="91"/>
        <v>581</v>
      </c>
      <c r="N723" s="34">
        <f>SUM(N724:N729)</f>
        <v>569</v>
      </c>
      <c r="O723" s="34">
        <f>SUM(O724:O729)</f>
        <v>513</v>
      </c>
      <c r="T723">
        <f>VLOOKUP($B723,'16-64 population'!$A$8:$L$418,12,FALSE)</f>
        <v>323324</v>
      </c>
    </row>
    <row r="724" spans="1:21" x14ac:dyDescent="0.3">
      <c r="B724" t="s">
        <v>93</v>
      </c>
      <c r="C724" t="str">
        <f>IFERROR(VLOOKUP($B724,class!A$154:A$455,1,FALSE),"")</f>
        <v>Mendip</v>
      </c>
      <c r="D724" s="34">
        <f t="shared" ref="D724:N729" si="92">VLOOKUP($B724,$C$10:$N$432,D$458,FALSE)</f>
        <v>169</v>
      </c>
      <c r="E724" s="34">
        <f t="shared" si="92"/>
        <v>113</v>
      </c>
      <c r="F724" s="34">
        <f t="shared" si="92"/>
        <v>143</v>
      </c>
      <c r="G724" s="34">
        <f t="shared" si="92"/>
        <v>115</v>
      </c>
      <c r="H724" s="34">
        <f t="shared" si="92"/>
        <v>98</v>
      </c>
      <c r="I724" s="34">
        <f t="shared" si="92"/>
        <v>252</v>
      </c>
      <c r="J724" s="34">
        <f t="shared" si="92"/>
        <v>77</v>
      </c>
      <c r="K724" s="34">
        <f t="shared" si="92"/>
        <v>39</v>
      </c>
      <c r="L724" s="34">
        <f t="shared" si="92"/>
        <v>168</v>
      </c>
      <c r="M724" s="34">
        <f t="shared" si="92"/>
        <v>113</v>
      </c>
      <c r="N724" s="34">
        <f t="shared" si="92"/>
        <v>227</v>
      </c>
      <c r="O724" s="34">
        <f t="shared" ref="O724:O729" si="93">VLOOKUP($B724,$C$10:$O$432,O$458,FALSE)</f>
        <v>39</v>
      </c>
      <c r="U724">
        <f>VLOOKUP(B724,'16-64 population'!$A$8:$L$418,12,FALSE)</f>
        <v>67530</v>
      </c>
    </row>
    <row r="725" spans="1:21" x14ac:dyDescent="0.3">
      <c r="B725" t="s">
        <v>106</v>
      </c>
      <c r="C725" t="str">
        <f>IFERROR(VLOOKUP($B725,class!A$154:A$455,1,FALSE),"")</f>
        <v>Sedgemoor</v>
      </c>
      <c r="D725" s="34">
        <f t="shared" si="92"/>
        <v>186</v>
      </c>
      <c r="E725" s="34">
        <f t="shared" si="92"/>
        <v>323</v>
      </c>
      <c r="F725" s="34">
        <f t="shared" si="92"/>
        <v>357</v>
      </c>
      <c r="G725" s="34">
        <f t="shared" si="92"/>
        <v>327</v>
      </c>
      <c r="H725" s="34">
        <f t="shared" si="92"/>
        <v>75</v>
      </c>
      <c r="I725" s="34">
        <f t="shared" si="92"/>
        <v>177</v>
      </c>
      <c r="J725" s="34">
        <f t="shared" si="92"/>
        <v>43</v>
      </c>
      <c r="K725" s="34">
        <f t="shared" si="92"/>
        <v>236</v>
      </c>
      <c r="L725" s="34">
        <f t="shared" si="92"/>
        <v>49</v>
      </c>
      <c r="M725" s="34">
        <f t="shared" si="92"/>
        <v>163</v>
      </c>
      <c r="N725" s="34">
        <f t="shared" si="92"/>
        <v>149</v>
      </c>
      <c r="O725" s="34">
        <f t="shared" si="93"/>
        <v>171</v>
      </c>
      <c r="U725">
        <f>VLOOKUP(B725,'16-64 population'!$A$8:$L$418,12,FALSE)</f>
        <v>71679</v>
      </c>
    </row>
    <row r="726" spans="1:21" x14ac:dyDescent="0.3">
      <c r="B726" t="s">
        <v>116</v>
      </c>
      <c r="C726" t="str">
        <f>IFERROR(VLOOKUP($B726,class!A$154:A$455,1,FALSE),"")</f>
        <v>South Somerset</v>
      </c>
      <c r="D726" s="34">
        <f t="shared" si="92"/>
        <v>286</v>
      </c>
      <c r="E726" s="34">
        <f t="shared" si="92"/>
        <v>468</v>
      </c>
      <c r="F726" s="34">
        <f t="shared" si="92"/>
        <v>333</v>
      </c>
      <c r="G726" s="34">
        <f t="shared" si="92"/>
        <v>67</v>
      </c>
      <c r="H726" s="34">
        <f t="shared" si="92"/>
        <v>231</v>
      </c>
      <c r="I726" s="34">
        <f t="shared" si="92"/>
        <v>214</v>
      </c>
      <c r="J726" s="34">
        <f t="shared" si="92"/>
        <v>117</v>
      </c>
      <c r="K726" s="34">
        <f t="shared" si="92"/>
        <v>34</v>
      </c>
      <c r="L726" s="34">
        <f t="shared" si="92"/>
        <v>99</v>
      </c>
      <c r="M726" s="34">
        <f t="shared" si="92"/>
        <v>59</v>
      </c>
      <c r="N726" s="34">
        <f t="shared" si="92"/>
        <v>72</v>
      </c>
      <c r="O726" s="34">
        <f t="shared" si="93"/>
        <v>190</v>
      </c>
      <c r="U726">
        <f>VLOOKUP(B726,'16-64 population'!$A$8:$L$418,12,FALSE)</f>
        <v>95663</v>
      </c>
    </row>
    <row r="727" spans="1:21" x14ac:dyDescent="0.3">
      <c r="B727" t="s">
        <v>125</v>
      </c>
      <c r="C727" t="str">
        <f>IFERROR(VLOOKUP($B727,class!A$154:A$455,1,FALSE),"")</f>
        <v>Taunton Deane</v>
      </c>
      <c r="D727" s="34">
        <f t="shared" si="92"/>
        <v>100</v>
      </c>
      <c r="E727" s="34">
        <f t="shared" si="92"/>
        <v>238</v>
      </c>
      <c r="F727" s="34">
        <f t="shared" si="92"/>
        <v>224</v>
      </c>
      <c r="G727" s="34">
        <f t="shared" si="92"/>
        <v>129</v>
      </c>
      <c r="H727" s="34">
        <f t="shared" si="92"/>
        <v>177</v>
      </c>
      <c r="I727" s="34">
        <f t="shared" si="92"/>
        <v>172</v>
      </c>
      <c r="J727" s="34">
        <f t="shared" si="92"/>
        <v>273</v>
      </c>
      <c r="K727" s="34">
        <f t="shared" si="92"/>
        <v>285</v>
      </c>
      <c r="L727" s="34">
        <f t="shared" si="92"/>
        <v>93</v>
      </c>
      <c r="M727" s="34">
        <f t="shared" si="92"/>
        <v>244</v>
      </c>
      <c r="N727" s="34" t="str">
        <f t="shared" si="92"/>
        <v>..</v>
      </c>
      <c r="O727" s="34" t="str">
        <f t="shared" si="93"/>
        <v>..</v>
      </c>
    </row>
    <row r="728" spans="1:21" x14ac:dyDescent="0.3">
      <c r="B728" t="s">
        <v>134</v>
      </c>
      <c r="C728" t="str">
        <f>IFERROR(VLOOKUP($B728,class!A$154:A$455,1,FALSE),"")</f>
        <v>West Somerset</v>
      </c>
      <c r="D728" s="34">
        <f t="shared" si="92"/>
        <v>45</v>
      </c>
      <c r="E728" s="34">
        <f t="shared" si="92"/>
        <v>14</v>
      </c>
      <c r="F728" s="34">
        <f t="shared" si="92"/>
        <v>59</v>
      </c>
      <c r="G728" s="34">
        <f t="shared" si="92"/>
        <v>8</v>
      </c>
      <c r="H728" s="34">
        <f t="shared" si="92"/>
        <v>90</v>
      </c>
      <c r="I728" s="34">
        <f t="shared" si="92"/>
        <v>30</v>
      </c>
      <c r="J728" s="34">
        <f t="shared" si="92"/>
        <v>21</v>
      </c>
      <c r="K728" s="34">
        <f t="shared" si="92"/>
        <v>20</v>
      </c>
      <c r="L728" s="34">
        <f t="shared" si="92"/>
        <v>21</v>
      </c>
      <c r="M728" s="34">
        <f t="shared" si="92"/>
        <v>2</v>
      </c>
      <c r="N728" s="34" t="str">
        <f t="shared" si="92"/>
        <v>..</v>
      </c>
      <c r="O728" s="34" t="str">
        <f t="shared" si="93"/>
        <v>..</v>
      </c>
    </row>
    <row r="729" spans="1:21" x14ac:dyDescent="0.3">
      <c r="B729" t="s">
        <v>371</v>
      </c>
      <c r="C729" t="str">
        <f>IFERROR(VLOOKUP($B729,class!A$154:A$455,1,FALSE),"")</f>
        <v>Somerset West and Taunton</v>
      </c>
      <c r="D729" s="34" t="str">
        <f t="shared" si="92"/>
        <v>..</v>
      </c>
      <c r="E729" s="34" t="str">
        <f t="shared" si="92"/>
        <v>..</v>
      </c>
      <c r="F729" s="34" t="str">
        <f t="shared" si="92"/>
        <v>..</v>
      </c>
      <c r="G729" s="34" t="str">
        <f t="shared" si="92"/>
        <v>..</v>
      </c>
      <c r="H729" s="34" t="str">
        <f t="shared" si="92"/>
        <v>..</v>
      </c>
      <c r="I729" s="34" t="str">
        <f t="shared" si="92"/>
        <v>..</v>
      </c>
      <c r="J729" s="34" t="str">
        <f t="shared" si="92"/>
        <v>..</v>
      </c>
      <c r="K729" s="34" t="str">
        <f t="shared" si="92"/>
        <v>..</v>
      </c>
      <c r="L729" s="34" t="str">
        <f t="shared" si="92"/>
        <v>..</v>
      </c>
      <c r="M729" s="34" t="str">
        <f t="shared" si="92"/>
        <v>..</v>
      </c>
      <c r="N729" s="34">
        <f t="shared" si="92"/>
        <v>121</v>
      </c>
      <c r="O729" s="34">
        <f t="shared" si="93"/>
        <v>113</v>
      </c>
      <c r="U729">
        <f>VLOOKUP(B729,'16-64 population'!$A$8:$L$418,12,FALSE)</f>
        <v>88452</v>
      </c>
    </row>
    <row r="730" spans="1:21" x14ac:dyDescent="0.3">
      <c r="U730">
        <f>SUM(U724:U729)</f>
        <v>323324</v>
      </c>
    </row>
    <row r="731" spans="1:21" x14ac:dyDescent="0.3">
      <c r="A731" t="s">
        <v>140</v>
      </c>
      <c r="B731" t="s">
        <v>140</v>
      </c>
      <c r="C731" t="s">
        <v>140</v>
      </c>
      <c r="D731" s="34">
        <f>SUM(D732:D739)</f>
        <v>668</v>
      </c>
      <c r="E731" s="34">
        <f t="shared" ref="E731:N731" si="94">SUM(E732:E739)</f>
        <v>766</v>
      </c>
      <c r="F731" s="34">
        <f t="shared" si="94"/>
        <v>405</v>
      </c>
      <c r="G731" s="34">
        <f t="shared" si="94"/>
        <v>563</v>
      </c>
      <c r="H731" s="34">
        <f t="shared" si="94"/>
        <v>500</v>
      </c>
      <c r="I731" s="34">
        <f t="shared" si="94"/>
        <v>999</v>
      </c>
      <c r="J731" s="34">
        <f t="shared" si="94"/>
        <v>289</v>
      </c>
      <c r="K731" s="34">
        <f t="shared" si="94"/>
        <v>690</v>
      </c>
      <c r="L731" s="34">
        <f t="shared" si="94"/>
        <v>924</v>
      </c>
      <c r="M731" s="34">
        <f t="shared" si="94"/>
        <v>943</v>
      </c>
      <c r="N731" s="34">
        <f t="shared" si="94"/>
        <v>688</v>
      </c>
      <c r="O731" s="34">
        <f t="shared" ref="O731" si="95">SUM(O732:O739)</f>
        <v>883</v>
      </c>
      <c r="T731">
        <f>VLOOKUP($B731,'16-64 population'!$A$8:$L$418,12,FALSE)</f>
        <v>535189</v>
      </c>
    </row>
    <row r="732" spans="1:21" x14ac:dyDescent="0.3">
      <c r="B732" t="s">
        <v>139</v>
      </c>
      <c r="C732" t="str">
        <f>IFERROR(VLOOKUP($B732,class!A$154:A$455,1,FALSE),"")</f>
        <v>Cannock Chase</v>
      </c>
      <c r="D732" s="34">
        <f t="shared" ref="D732:N739" si="96">VLOOKUP($B732,$C$10:$N$432,D$458,FALSE)</f>
        <v>149</v>
      </c>
      <c r="E732" s="34">
        <f t="shared" si="96"/>
        <v>165</v>
      </c>
      <c r="F732" s="34">
        <f t="shared" si="96"/>
        <v>37</v>
      </c>
      <c r="G732" s="34">
        <f t="shared" si="96"/>
        <v>169</v>
      </c>
      <c r="H732" s="34">
        <f t="shared" si="96"/>
        <v>47</v>
      </c>
      <c r="I732" s="34">
        <f t="shared" si="96"/>
        <v>126</v>
      </c>
      <c r="J732" s="34">
        <f t="shared" si="96"/>
        <v>24</v>
      </c>
      <c r="K732" s="34">
        <f t="shared" si="96"/>
        <v>116</v>
      </c>
      <c r="L732" s="34">
        <f t="shared" si="96"/>
        <v>238</v>
      </c>
      <c r="M732" s="34">
        <f t="shared" si="96"/>
        <v>125</v>
      </c>
      <c r="N732" s="34">
        <f t="shared" si="96"/>
        <v>108</v>
      </c>
      <c r="O732" s="34">
        <f t="shared" ref="O732:O739" si="97">VLOOKUP($B732,$C$10:$O$432,O$458,FALSE)</f>
        <v>71</v>
      </c>
      <c r="U732">
        <f>VLOOKUP(B732,'16-64 population'!$A$8:$L$418,12,FALSE)</f>
        <v>63360</v>
      </c>
    </row>
    <row r="733" spans="1:21" x14ac:dyDescent="0.3">
      <c r="B733" t="s">
        <v>145</v>
      </c>
      <c r="C733" t="str">
        <f>IFERROR(VLOOKUP($B733,class!A$154:A$455,1,FALSE),"")</f>
        <v>East Staffordshire</v>
      </c>
      <c r="D733" s="34">
        <f t="shared" si="96"/>
        <v>126</v>
      </c>
      <c r="E733" s="34">
        <f t="shared" si="96"/>
        <v>134</v>
      </c>
      <c r="F733" s="34">
        <f t="shared" si="96"/>
        <v>119</v>
      </c>
      <c r="G733" s="34">
        <f t="shared" si="96"/>
        <v>56</v>
      </c>
      <c r="H733" s="34">
        <f t="shared" si="96"/>
        <v>140</v>
      </c>
      <c r="I733" s="34">
        <f t="shared" si="96"/>
        <v>100</v>
      </c>
      <c r="J733" s="34">
        <f t="shared" si="96"/>
        <v>3</v>
      </c>
      <c r="K733" s="34">
        <f t="shared" si="96"/>
        <v>151</v>
      </c>
      <c r="L733" s="34">
        <f t="shared" si="96"/>
        <v>49</v>
      </c>
      <c r="M733" s="34">
        <f t="shared" si="96"/>
        <v>49</v>
      </c>
      <c r="N733" s="34">
        <f t="shared" si="96"/>
        <v>56</v>
      </c>
      <c r="O733" s="34">
        <f t="shared" si="97"/>
        <v>117</v>
      </c>
      <c r="U733">
        <f>VLOOKUP(B733,'16-64 population'!$A$8:$L$418,12,FALSE)</f>
        <v>73323</v>
      </c>
    </row>
    <row r="734" spans="1:21" x14ac:dyDescent="0.3">
      <c r="B734" t="s">
        <v>153</v>
      </c>
      <c r="C734" t="str">
        <f>IFERROR(VLOOKUP($B734,class!A$154:A$455,1,FALSE),"")</f>
        <v>Lichfield</v>
      </c>
      <c r="D734" s="34">
        <f t="shared" si="96"/>
        <v>43</v>
      </c>
      <c r="E734" s="34">
        <f t="shared" si="96"/>
        <v>38</v>
      </c>
      <c r="F734" s="34">
        <f t="shared" si="96"/>
        <v>35</v>
      </c>
      <c r="G734" s="34">
        <f t="shared" si="96"/>
        <v>57</v>
      </c>
      <c r="H734" s="34">
        <f t="shared" si="96"/>
        <v>78</v>
      </c>
      <c r="I734" s="34">
        <f t="shared" si="96"/>
        <v>34</v>
      </c>
      <c r="J734" s="34">
        <f t="shared" si="96"/>
        <v>50</v>
      </c>
      <c r="K734" s="34">
        <f t="shared" si="96"/>
        <v>28</v>
      </c>
      <c r="L734" s="34">
        <f t="shared" si="96"/>
        <v>101</v>
      </c>
      <c r="M734" s="34">
        <f t="shared" si="96"/>
        <v>269</v>
      </c>
      <c r="N734" s="34">
        <f t="shared" si="96"/>
        <v>206</v>
      </c>
      <c r="O734" s="34">
        <f t="shared" si="97"/>
        <v>132</v>
      </c>
      <c r="U734">
        <f>VLOOKUP(B734,'16-64 population'!$A$8:$L$418,12,FALSE)</f>
        <v>61645</v>
      </c>
    </row>
    <row r="735" spans="1:21" x14ac:dyDescent="0.3">
      <c r="B735" t="s">
        <v>165</v>
      </c>
      <c r="C735" t="str">
        <f>IFERROR(VLOOKUP($B735,class!A$154:A$455,1,FALSE),"")</f>
        <v>Newcastle-under-Lyme</v>
      </c>
      <c r="D735" s="34">
        <f t="shared" si="96"/>
        <v>86</v>
      </c>
      <c r="E735" s="34">
        <f t="shared" si="96"/>
        <v>156</v>
      </c>
      <c r="F735" s="34">
        <f t="shared" si="96"/>
        <v>38</v>
      </c>
      <c r="G735" s="34">
        <f t="shared" si="96"/>
        <v>117</v>
      </c>
      <c r="H735" s="34">
        <f t="shared" si="96"/>
        <v>46</v>
      </c>
      <c r="I735" s="34">
        <f t="shared" si="96"/>
        <v>55</v>
      </c>
      <c r="J735" s="34">
        <f t="shared" si="96"/>
        <v>0</v>
      </c>
      <c r="K735" s="34">
        <f t="shared" si="96"/>
        <v>87</v>
      </c>
      <c r="L735" s="34">
        <f t="shared" si="96"/>
        <v>124</v>
      </c>
      <c r="M735" s="34">
        <f t="shared" si="96"/>
        <v>58</v>
      </c>
      <c r="N735" s="34">
        <f t="shared" si="96"/>
        <v>18</v>
      </c>
      <c r="O735" s="34">
        <f t="shared" si="97"/>
        <v>91</v>
      </c>
      <c r="U735">
        <f>VLOOKUP(B735,'16-64 population'!$A$8:$L$418,12,FALSE)</f>
        <v>81715</v>
      </c>
    </row>
    <row r="736" spans="1:21" x14ac:dyDescent="0.3">
      <c r="B736" t="s">
        <v>175</v>
      </c>
      <c r="C736" t="str">
        <f>IFERROR(VLOOKUP($B736,class!A$154:A$455,1,FALSE),"")</f>
        <v>South Staffordshire</v>
      </c>
      <c r="D736" s="34">
        <f t="shared" si="96"/>
        <v>86</v>
      </c>
      <c r="E736" s="34">
        <f t="shared" si="96"/>
        <v>96</v>
      </c>
      <c r="F736" s="34">
        <f t="shared" si="96"/>
        <v>72</v>
      </c>
      <c r="G736" s="34">
        <f t="shared" si="96"/>
        <v>26</v>
      </c>
      <c r="H736" s="34">
        <f t="shared" si="96"/>
        <v>29</v>
      </c>
      <c r="I736" s="34">
        <f t="shared" si="96"/>
        <v>157</v>
      </c>
      <c r="J736" s="34">
        <f t="shared" si="96"/>
        <v>71</v>
      </c>
      <c r="K736" s="34">
        <f t="shared" si="96"/>
        <v>69</v>
      </c>
      <c r="L736" s="34">
        <f t="shared" si="96"/>
        <v>88</v>
      </c>
      <c r="M736" s="34">
        <f t="shared" si="96"/>
        <v>134</v>
      </c>
      <c r="N736" s="34">
        <f t="shared" si="96"/>
        <v>85</v>
      </c>
      <c r="O736" s="34">
        <f t="shared" si="97"/>
        <v>26</v>
      </c>
      <c r="U736">
        <f>VLOOKUP(B736,'16-64 population'!$A$8:$L$418,12,FALSE)</f>
        <v>67179</v>
      </c>
    </row>
    <row r="737" spans="1:21" x14ac:dyDescent="0.3">
      <c r="B737" t="s">
        <v>182</v>
      </c>
      <c r="C737" t="str">
        <f>IFERROR(VLOOKUP($B737,class!A$154:A$455,1,FALSE),"")</f>
        <v>Stafford</v>
      </c>
      <c r="D737" s="34">
        <f t="shared" si="96"/>
        <v>62</v>
      </c>
      <c r="E737" s="34">
        <f t="shared" si="96"/>
        <v>70</v>
      </c>
      <c r="F737" s="34">
        <f t="shared" si="96"/>
        <v>70</v>
      </c>
      <c r="G737" s="34">
        <f t="shared" si="96"/>
        <v>87</v>
      </c>
      <c r="H737" s="34">
        <f t="shared" si="96"/>
        <v>91</v>
      </c>
      <c r="I737" s="34">
        <f t="shared" si="96"/>
        <v>256</v>
      </c>
      <c r="J737" s="34">
        <f t="shared" si="96"/>
        <v>104</v>
      </c>
      <c r="K737" s="34">
        <f t="shared" si="96"/>
        <v>224</v>
      </c>
      <c r="L737" s="34">
        <f t="shared" si="96"/>
        <v>250</v>
      </c>
      <c r="M737" s="34">
        <f t="shared" si="96"/>
        <v>185</v>
      </c>
      <c r="N737" s="34">
        <f t="shared" si="96"/>
        <v>172</v>
      </c>
      <c r="O737" s="34">
        <f t="shared" si="97"/>
        <v>257</v>
      </c>
      <c r="U737">
        <f>VLOOKUP(B737,'16-64 population'!$A$8:$L$418,12,FALSE)</f>
        <v>82916</v>
      </c>
    </row>
    <row r="738" spans="1:21" x14ac:dyDescent="0.3">
      <c r="B738" t="s">
        <v>190</v>
      </c>
      <c r="C738" t="str">
        <f>IFERROR(VLOOKUP($B738,class!A$154:A$455,1,FALSE),"")</f>
        <v>Staffordshire Moorlands</v>
      </c>
      <c r="D738" s="34">
        <f t="shared" si="96"/>
        <v>19</v>
      </c>
      <c r="E738" s="34">
        <f t="shared" si="96"/>
        <v>32</v>
      </c>
      <c r="F738" s="34">
        <f t="shared" si="96"/>
        <v>13</v>
      </c>
      <c r="G738" s="34">
        <f t="shared" si="96"/>
        <v>38</v>
      </c>
      <c r="H738" s="34">
        <f t="shared" si="96"/>
        <v>53</v>
      </c>
      <c r="I738" s="34">
        <f t="shared" si="96"/>
        <v>225</v>
      </c>
      <c r="J738" s="34">
        <f t="shared" si="96"/>
        <v>19</v>
      </c>
      <c r="K738" s="34">
        <f t="shared" si="96"/>
        <v>2</v>
      </c>
      <c r="L738" s="34">
        <f t="shared" si="96"/>
        <v>36</v>
      </c>
      <c r="M738" s="34">
        <f t="shared" si="96"/>
        <v>35</v>
      </c>
      <c r="N738" s="34">
        <f t="shared" si="96"/>
        <v>16</v>
      </c>
      <c r="O738" s="34">
        <f t="shared" si="97"/>
        <v>21</v>
      </c>
      <c r="U738">
        <f>VLOOKUP(B738,'16-64 population'!$A$8:$L$418,12,FALSE)</f>
        <v>57866</v>
      </c>
    </row>
    <row r="739" spans="1:21" x14ac:dyDescent="0.3">
      <c r="B739" t="s">
        <v>198</v>
      </c>
      <c r="C739" t="str">
        <f>IFERROR(VLOOKUP($B739,class!A$154:A$455,1,FALSE),"")</f>
        <v>Tamworth</v>
      </c>
      <c r="D739" s="34">
        <f t="shared" si="96"/>
        <v>97</v>
      </c>
      <c r="E739" s="34">
        <f t="shared" si="96"/>
        <v>75</v>
      </c>
      <c r="F739" s="34">
        <f t="shared" si="96"/>
        <v>21</v>
      </c>
      <c r="G739" s="34">
        <f t="shared" si="96"/>
        <v>13</v>
      </c>
      <c r="H739" s="34">
        <f t="shared" si="96"/>
        <v>16</v>
      </c>
      <c r="I739" s="34">
        <f t="shared" si="96"/>
        <v>46</v>
      </c>
      <c r="J739" s="34">
        <f t="shared" si="96"/>
        <v>18</v>
      </c>
      <c r="K739" s="34">
        <f t="shared" si="96"/>
        <v>13</v>
      </c>
      <c r="L739" s="34">
        <f t="shared" si="96"/>
        <v>38</v>
      </c>
      <c r="M739" s="34">
        <f t="shared" si="96"/>
        <v>88</v>
      </c>
      <c r="N739" s="34">
        <f t="shared" si="96"/>
        <v>27</v>
      </c>
      <c r="O739" s="34">
        <f t="shared" si="97"/>
        <v>168</v>
      </c>
      <c r="U739">
        <f>VLOOKUP(B739,'16-64 population'!$A$8:$L$418,12,FALSE)</f>
        <v>47185</v>
      </c>
    </row>
    <row r="740" spans="1:21" x14ac:dyDescent="0.3">
      <c r="U740">
        <f>SUM(U732:U739)</f>
        <v>535189</v>
      </c>
    </row>
    <row r="741" spans="1:21" x14ac:dyDescent="0.3">
      <c r="A741" t="s">
        <v>208</v>
      </c>
      <c r="B741" t="s">
        <v>208</v>
      </c>
      <c r="C741" t="s">
        <v>208</v>
      </c>
      <c r="D741" s="34">
        <f>SUM(D742:D750)</f>
        <v>911</v>
      </c>
      <c r="E741" s="34">
        <f t="shared" ref="E741:M741" si="98">SUM(E742:E750)</f>
        <v>923</v>
      </c>
      <c r="F741" s="34">
        <f t="shared" si="98"/>
        <v>553</v>
      </c>
      <c r="G741" s="34">
        <f t="shared" si="98"/>
        <v>494</v>
      </c>
      <c r="H741" s="34">
        <f t="shared" si="98"/>
        <v>467</v>
      </c>
      <c r="I741" s="34">
        <f t="shared" si="98"/>
        <v>625</v>
      </c>
      <c r="J741" s="34">
        <f t="shared" si="98"/>
        <v>322</v>
      </c>
      <c r="K741" s="34">
        <f t="shared" si="98"/>
        <v>573</v>
      </c>
      <c r="L741" s="34">
        <f t="shared" si="98"/>
        <v>637</v>
      </c>
      <c r="M741" s="34">
        <f t="shared" si="98"/>
        <v>674</v>
      </c>
      <c r="N741" s="34">
        <f>SUM(N742:N750)</f>
        <v>728</v>
      </c>
      <c r="O741" s="34">
        <f>SUM(O742:O750)</f>
        <v>758</v>
      </c>
      <c r="T741">
        <f>VLOOKUP($B741,'16-64 population'!$A$8:$L$418,12,FALSE)</f>
        <v>444287</v>
      </c>
    </row>
    <row r="742" spans="1:21" x14ac:dyDescent="0.3">
      <c r="B742" t="s">
        <v>207</v>
      </c>
      <c r="C742" t="str">
        <f>IFERROR(VLOOKUP($B742,class!A$154:A$455,1,FALSE),"")</f>
        <v>Babergh</v>
      </c>
      <c r="D742" s="34">
        <f t="shared" ref="D742:N750" si="99">VLOOKUP($B742,$C$10:$N$432,D$458,FALSE)</f>
        <v>74</v>
      </c>
      <c r="E742" s="34">
        <f t="shared" si="99"/>
        <v>163</v>
      </c>
      <c r="F742" s="34">
        <f t="shared" si="99"/>
        <v>134</v>
      </c>
      <c r="G742" s="34">
        <f t="shared" si="99"/>
        <v>85</v>
      </c>
      <c r="H742" s="34">
        <f t="shared" si="99"/>
        <v>103</v>
      </c>
      <c r="I742" s="34">
        <f t="shared" si="99"/>
        <v>50</v>
      </c>
      <c r="J742" s="34">
        <f t="shared" si="99"/>
        <v>27</v>
      </c>
      <c r="K742" s="34">
        <f t="shared" si="99"/>
        <v>60</v>
      </c>
      <c r="L742" s="34">
        <f t="shared" si="99"/>
        <v>71</v>
      </c>
      <c r="M742" s="34">
        <f t="shared" si="99"/>
        <v>42</v>
      </c>
      <c r="N742" s="34">
        <f t="shared" si="99"/>
        <v>136</v>
      </c>
      <c r="O742" s="34">
        <f t="shared" ref="O742:O750" si="100">VLOOKUP($B742,$C$10:$O$432,O$458,FALSE)</f>
        <v>71</v>
      </c>
      <c r="U742">
        <f>VLOOKUP(B742,'16-64 population'!$A$8:$L$418,12,FALSE)</f>
        <v>52179</v>
      </c>
    </row>
    <row r="743" spans="1:21" x14ac:dyDescent="0.3">
      <c r="B743" t="s">
        <v>225</v>
      </c>
      <c r="C743" t="str">
        <f>IFERROR(VLOOKUP($B743,class!A$154:A$455,1,FALSE),"")</f>
        <v>Forest Heath</v>
      </c>
      <c r="D743" s="34">
        <f t="shared" si="99"/>
        <v>238</v>
      </c>
      <c r="E743" s="34">
        <f t="shared" si="99"/>
        <v>133</v>
      </c>
      <c r="F743" s="34">
        <f t="shared" si="99"/>
        <v>79</v>
      </c>
      <c r="G743" s="34">
        <f t="shared" si="99"/>
        <v>54</v>
      </c>
      <c r="H743" s="34">
        <f t="shared" si="99"/>
        <v>64</v>
      </c>
      <c r="I743" s="34">
        <f t="shared" si="99"/>
        <v>55</v>
      </c>
      <c r="J743" s="34">
        <f t="shared" si="99"/>
        <v>5</v>
      </c>
      <c r="K743" s="34">
        <f t="shared" si="99"/>
        <v>23</v>
      </c>
      <c r="L743" s="34">
        <f t="shared" si="99"/>
        <v>42</v>
      </c>
      <c r="M743" s="34">
        <f t="shared" si="99"/>
        <v>144</v>
      </c>
      <c r="N743" s="34" t="str">
        <f t="shared" si="99"/>
        <v>..</v>
      </c>
      <c r="O743" s="34" t="str">
        <f t="shared" si="100"/>
        <v>..</v>
      </c>
    </row>
    <row r="744" spans="1:21" x14ac:dyDescent="0.3">
      <c r="B744" t="s">
        <v>230</v>
      </c>
      <c r="C744" t="str">
        <f>IFERROR(VLOOKUP($B744,class!A$154:A$455,1,FALSE),"")</f>
        <v>Ipswich</v>
      </c>
      <c r="D744" s="34">
        <f t="shared" si="99"/>
        <v>158</v>
      </c>
      <c r="E744" s="34">
        <f t="shared" si="99"/>
        <v>147</v>
      </c>
      <c r="F744" s="34">
        <f t="shared" si="99"/>
        <v>163</v>
      </c>
      <c r="G744" s="34">
        <f t="shared" si="99"/>
        <v>23</v>
      </c>
      <c r="H744" s="34">
        <f t="shared" si="99"/>
        <v>24</v>
      </c>
      <c r="I744" s="34">
        <f t="shared" si="99"/>
        <v>236</v>
      </c>
      <c r="J744" s="34">
        <f t="shared" si="99"/>
        <v>0</v>
      </c>
      <c r="K744" s="34">
        <f t="shared" si="99"/>
        <v>89</v>
      </c>
      <c r="L744" s="34">
        <f t="shared" si="99"/>
        <v>15</v>
      </c>
      <c r="M744" s="34">
        <f t="shared" si="99"/>
        <v>8</v>
      </c>
      <c r="N744" s="34">
        <f t="shared" si="99"/>
        <v>0</v>
      </c>
      <c r="O744" s="34">
        <f t="shared" si="100"/>
        <v>0</v>
      </c>
      <c r="U744">
        <f>VLOOKUP(B744,'16-64 population'!$A$8:$L$418,12,FALSE)</f>
        <v>85926</v>
      </c>
    </row>
    <row r="745" spans="1:21" x14ac:dyDescent="0.3">
      <c r="B745" t="s">
        <v>238</v>
      </c>
      <c r="C745" t="str">
        <f>IFERROR(VLOOKUP($B745,class!A$154:A$455,1,FALSE),"")</f>
        <v>Mid Suffolk</v>
      </c>
      <c r="D745" s="34">
        <f t="shared" si="99"/>
        <v>102</v>
      </c>
      <c r="E745" s="34">
        <f t="shared" si="99"/>
        <v>95</v>
      </c>
      <c r="F745" s="34">
        <f t="shared" si="99"/>
        <v>81</v>
      </c>
      <c r="G745" s="34">
        <f t="shared" si="99"/>
        <v>121</v>
      </c>
      <c r="H745" s="34">
        <f t="shared" si="99"/>
        <v>55</v>
      </c>
      <c r="I745" s="34">
        <f t="shared" si="99"/>
        <v>77</v>
      </c>
      <c r="J745" s="34">
        <f t="shared" si="99"/>
        <v>63</v>
      </c>
      <c r="K745" s="34">
        <f t="shared" si="99"/>
        <v>91</v>
      </c>
      <c r="L745" s="34">
        <f t="shared" si="99"/>
        <v>122</v>
      </c>
      <c r="M745" s="34">
        <f t="shared" si="99"/>
        <v>59</v>
      </c>
      <c r="N745" s="34">
        <f t="shared" si="99"/>
        <v>49</v>
      </c>
      <c r="O745" s="34">
        <f t="shared" si="100"/>
        <v>122</v>
      </c>
      <c r="U745">
        <f>VLOOKUP(B745,'16-64 population'!$A$8:$L$418,12,FALSE)</f>
        <v>60932</v>
      </c>
    </row>
    <row r="746" spans="1:21" x14ac:dyDescent="0.3">
      <c r="B746" t="s">
        <v>244</v>
      </c>
      <c r="C746" t="str">
        <f>IFERROR(VLOOKUP($B746,class!A$154:A$455,1,FALSE),"")</f>
        <v>St Edmundsbury</v>
      </c>
      <c r="D746" s="34">
        <f t="shared" si="99"/>
        <v>129</v>
      </c>
      <c r="E746" s="34">
        <f t="shared" si="99"/>
        <v>157</v>
      </c>
      <c r="F746" s="34">
        <f t="shared" si="99"/>
        <v>35</v>
      </c>
      <c r="G746" s="34">
        <f t="shared" si="99"/>
        <v>44</v>
      </c>
      <c r="H746" s="34">
        <f t="shared" si="99"/>
        <v>72</v>
      </c>
      <c r="I746" s="34">
        <f t="shared" si="99"/>
        <v>109</v>
      </c>
      <c r="J746" s="34">
        <f t="shared" si="99"/>
        <v>107</v>
      </c>
      <c r="K746" s="34">
        <f t="shared" si="99"/>
        <v>115</v>
      </c>
      <c r="L746" s="34">
        <f t="shared" si="99"/>
        <v>57</v>
      </c>
      <c r="M746" s="34">
        <f t="shared" si="99"/>
        <v>61</v>
      </c>
      <c r="N746" s="34" t="str">
        <f t="shared" si="99"/>
        <v>..</v>
      </c>
      <c r="O746" s="34" t="str">
        <f t="shared" si="100"/>
        <v>..</v>
      </c>
    </row>
    <row r="747" spans="1:21" x14ac:dyDescent="0.3">
      <c r="B747" t="s">
        <v>248</v>
      </c>
      <c r="C747" t="str">
        <f>IFERROR(VLOOKUP($B747,class!A$154:A$455,1,FALSE),"")</f>
        <v>Suffolk Coastal</v>
      </c>
      <c r="D747" s="34">
        <f t="shared" si="99"/>
        <v>92</v>
      </c>
      <c r="E747" s="34">
        <f t="shared" si="99"/>
        <v>61</v>
      </c>
      <c r="F747" s="34">
        <f t="shared" si="99"/>
        <v>21</v>
      </c>
      <c r="G747" s="34">
        <f t="shared" si="99"/>
        <v>85</v>
      </c>
      <c r="H747" s="34">
        <f t="shared" si="99"/>
        <v>56</v>
      </c>
      <c r="I747" s="34">
        <f t="shared" si="99"/>
        <v>24</v>
      </c>
      <c r="J747" s="34">
        <f t="shared" si="99"/>
        <v>106</v>
      </c>
      <c r="K747" s="34">
        <f t="shared" si="99"/>
        <v>136</v>
      </c>
      <c r="L747" s="34">
        <f t="shared" si="99"/>
        <v>146</v>
      </c>
      <c r="M747" s="34">
        <f t="shared" si="99"/>
        <v>273</v>
      </c>
      <c r="N747" s="34" t="str">
        <f t="shared" si="99"/>
        <v>..</v>
      </c>
      <c r="O747" s="34" t="str">
        <f t="shared" si="100"/>
        <v>..</v>
      </c>
    </row>
    <row r="748" spans="1:21" x14ac:dyDescent="0.3">
      <c r="B748" t="s">
        <v>252</v>
      </c>
      <c r="C748" t="str">
        <f>IFERROR(VLOOKUP($B748,class!A$154:A$455,1,FALSE),"")</f>
        <v>Waveney</v>
      </c>
      <c r="D748" s="34">
        <f t="shared" si="99"/>
        <v>118</v>
      </c>
      <c r="E748" s="34">
        <f t="shared" si="99"/>
        <v>167</v>
      </c>
      <c r="F748" s="34">
        <f t="shared" si="99"/>
        <v>40</v>
      </c>
      <c r="G748" s="34">
        <f t="shared" si="99"/>
        <v>82</v>
      </c>
      <c r="H748" s="34">
        <f t="shared" si="99"/>
        <v>93</v>
      </c>
      <c r="I748" s="34">
        <f t="shared" si="99"/>
        <v>74</v>
      </c>
      <c r="J748" s="34">
        <f t="shared" si="99"/>
        <v>14</v>
      </c>
      <c r="K748" s="34">
        <f t="shared" si="99"/>
        <v>59</v>
      </c>
      <c r="L748" s="34">
        <f t="shared" si="99"/>
        <v>184</v>
      </c>
      <c r="M748" s="34">
        <f t="shared" si="99"/>
        <v>87</v>
      </c>
      <c r="N748" s="34" t="str">
        <f t="shared" si="99"/>
        <v>..</v>
      </c>
      <c r="O748" s="34" t="str">
        <f t="shared" si="100"/>
        <v>..</v>
      </c>
    </row>
    <row r="749" spans="1:21" x14ac:dyDescent="0.3">
      <c r="B749" t="s">
        <v>373</v>
      </c>
      <c r="C749" t="str">
        <f>IFERROR(VLOOKUP($B749,class!A$154:A$455,1,FALSE),"")</f>
        <v>West Suffolk</v>
      </c>
      <c r="D749" s="34" t="str">
        <f t="shared" si="99"/>
        <v>..</v>
      </c>
      <c r="E749" s="34" t="str">
        <f t="shared" si="99"/>
        <v>..</v>
      </c>
      <c r="F749" s="34" t="str">
        <f t="shared" si="99"/>
        <v>..</v>
      </c>
      <c r="G749" s="34" t="str">
        <f t="shared" si="99"/>
        <v>..</v>
      </c>
      <c r="H749" s="34" t="str">
        <f t="shared" si="99"/>
        <v>..</v>
      </c>
      <c r="I749" s="34" t="str">
        <f t="shared" si="99"/>
        <v>..</v>
      </c>
      <c r="J749" s="34" t="str">
        <f t="shared" si="99"/>
        <v>..</v>
      </c>
      <c r="K749" s="34" t="str">
        <f t="shared" si="99"/>
        <v>..</v>
      </c>
      <c r="L749" s="34" t="str">
        <f t="shared" si="99"/>
        <v>..</v>
      </c>
      <c r="M749" s="34" t="str">
        <f t="shared" si="99"/>
        <v>..</v>
      </c>
      <c r="N749" s="34">
        <f t="shared" si="99"/>
        <v>259</v>
      </c>
      <c r="O749" s="34">
        <f t="shared" si="100"/>
        <v>399</v>
      </c>
      <c r="U749">
        <f>VLOOKUP(B749,'16-64 population'!$A$8:$L$418,12,FALSE)</f>
        <v>106254</v>
      </c>
    </row>
    <row r="750" spans="1:21" x14ac:dyDescent="0.3">
      <c r="B750" t="s">
        <v>372</v>
      </c>
      <c r="C750" t="str">
        <f>IFERROR(VLOOKUP($B750,class!A$154:A$455,1,FALSE),"")</f>
        <v>East Suffolk</v>
      </c>
      <c r="D750" s="34" t="str">
        <f t="shared" si="99"/>
        <v>..</v>
      </c>
      <c r="E750" s="34" t="str">
        <f t="shared" si="99"/>
        <v>..</v>
      </c>
      <c r="F750" s="34" t="str">
        <f t="shared" si="99"/>
        <v>..</v>
      </c>
      <c r="G750" s="34" t="str">
        <f t="shared" si="99"/>
        <v>..</v>
      </c>
      <c r="H750" s="34" t="str">
        <f t="shared" si="99"/>
        <v>..</v>
      </c>
      <c r="I750" s="34" t="str">
        <f t="shared" si="99"/>
        <v>..</v>
      </c>
      <c r="J750" s="34" t="str">
        <f t="shared" si="99"/>
        <v>..</v>
      </c>
      <c r="K750" s="34" t="str">
        <f t="shared" si="99"/>
        <v>..</v>
      </c>
      <c r="L750" s="34" t="str">
        <f t="shared" si="99"/>
        <v>..</v>
      </c>
      <c r="M750" s="34" t="str">
        <f t="shared" si="99"/>
        <v>..</v>
      </c>
      <c r="N750" s="34">
        <f t="shared" si="99"/>
        <v>284</v>
      </c>
      <c r="O750" s="34">
        <f t="shared" si="100"/>
        <v>166</v>
      </c>
      <c r="U750">
        <f>VLOOKUP(B750,'16-64 population'!$A$8:$L$418,12,FALSE)</f>
        <v>138996</v>
      </c>
    </row>
    <row r="751" spans="1:21" x14ac:dyDescent="0.3">
      <c r="U751">
        <f>SUM(U742:U750)</f>
        <v>444287</v>
      </c>
    </row>
    <row r="752" spans="1:21" x14ac:dyDescent="0.3">
      <c r="A752" t="s">
        <v>258</v>
      </c>
      <c r="B752" t="s">
        <v>258</v>
      </c>
      <c r="C752" t="s">
        <v>258</v>
      </c>
      <c r="D752" s="34">
        <f>SUM(D753:D763)</f>
        <v>750</v>
      </c>
      <c r="E752" s="34">
        <f t="shared" ref="E752:N752" si="101">SUM(E753:E763)</f>
        <v>875</v>
      </c>
      <c r="F752" s="34">
        <f t="shared" si="101"/>
        <v>826</v>
      </c>
      <c r="G752" s="34">
        <f t="shared" si="101"/>
        <v>760</v>
      </c>
      <c r="H752" s="34">
        <f t="shared" si="101"/>
        <v>594</v>
      </c>
      <c r="I752" s="34">
        <f t="shared" si="101"/>
        <v>1028</v>
      </c>
      <c r="J752" s="34">
        <f t="shared" si="101"/>
        <v>569</v>
      </c>
      <c r="K752" s="34">
        <f t="shared" si="101"/>
        <v>585</v>
      </c>
      <c r="L752" s="34">
        <f t="shared" si="101"/>
        <v>860</v>
      </c>
      <c r="M752" s="34">
        <f t="shared" si="101"/>
        <v>628</v>
      </c>
      <c r="N752" s="34">
        <f t="shared" si="101"/>
        <v>843</v>
      </c>
      <c r="O752" s="34">
        <f t="shared" ref="O752" si="102">SUM(O753:O763)</f>
        <v>655</v>
      </c>
      <c r="T752">
        <f>VLOOKUP($B752,'16-64 population'!$A$8:$L$418,12,FALSE)</f>
        <v>731914</v>
      </c>
    </row>
    <row r="753" spans="1:21" x14ac:dyDescent="0.3">
      <c r="B753" t="s">
        <v>257</v>
      </c>
      <c r="C753" t="str">
        <f>IFERROR(VLOOKUP($B753,class!A$154:A$455,1,FALSE),"")</f>
        <v>Elmbridge</v>
      </c>
      <c r="D753" s="34">
        <f t="shared" ref="D753:N763" si="103">VLOOKUP($B753,$C$10:$N$432,D$458,FALSE)</f>
        <v>47</v>
      </c>
      <c r="E753" s="34">
        <f t="shared" si="103"/>
        <v>186</v>
      </c>
      <c r="F753" s="34">
        <f t="shared" si="103"/>
        <v>67</v>
      </c>
      <c r="G753" s="34">
        <f t="shared" si="103"/>
        <v>34</v>
      </c>
      <c r="H753" s="34">
        <f t="shared" si="103"/>
        <v>125</v>
      </c>
      <c r="I753" s="34">
        <f t="shared" si="103"/>
        <v>115</v>
      </c>
      <c r="J753" s="34">
        <f t="shared" si="103"/>
        <v>40</v>
      </c>
      <c r="K753" s="34">
        <f t="shared" si="103"/>
        <v>40</v>
      </c>
      <c r="L753" s="34">
        <f t="shared" si="103"/>
        <v>61</v>
      </c>
      <c r="M753" s="34">
        <f t="shared" si="103"/>
        <v>26</v>
      </c>
      <c r="N753" s="34">
        <f t="shared" si="103"/>
        <v>100</v>
      </c>
      <c r="O753" s="34">
        <f t="shared" ref="O753:O763" si="104">VLOOKUP($B753,$C$10:$O$432,O$458,FALSE)</f>
        <v>128</v>
      </c>
      <c r="U753">
        <f>VLOOKUP(B753,'16-64 population'!$A$8:$L$418,12,FALSE)</f>
        <v>80809</v>
      </c>
    </row>
    <row r="754" spans="1:21" x14ac:dyDescent="0.3">
      <c r="B754" t="s">
        <v>263</v>
      </c>
      <c r="C754" t="str">
        <f>IFERROR(VLOOKUP($B754,class!A$154:A$455,1,FALSE),"")</f>
        <v>Epsom and Ewell</v>
      </c>
      <c r="D754" s="34">
        <f t="shared" si="103"/>
        <v>66</v>
      </c>
      <c r="E754" s="34">
        <f t="shared" si="103"/>
        <v>31</v>
      </c>
      <c r="F754" s="34">
        <f t="shared" si="103"/>
        <v>122</v>
      </c>
      <c r="G754" s="34">
        <f t="shared" si="103"/>
        <v>184</v>
      </c>
      <c r="H754" s="34">
        <f t="shared" si="103"/>
        <v>172</v>
      </c>
      <c r="I754" s="34">
        <f t="shared" si="103"/>
        <v>56</v>
      </c>
      <c r="J754" s="34">
        <f t="shared" si="103"/>
        <v>48</v>
      </c>
      <c r="K754" s="34">
        <f t="shared" si="103"/>
        <v>66</v>
      </c>
      <c r="L754" s="34">
        <f t="shared" si="103"/>
        <v>0</v>
      </c>
      <c r="M754" s="34">
        <f t="shared" si="103"/>
        <v>77</v>
      </c>
      <c r="N754" s="34">
        <f t="shared" si="103"/>
        <v>32</v>
      </c>
      <c r="O754" s="34">
        <f t="shared" si="104"/>
        <v>18</v>
      </c>
      <c r="U754">
        <f>VLOOKUP(B754,'16-64 population'!$A$8:$L$418,12,FALSE)</f>
        <v>49052</v>
      </c>
    </row>
    <row r="755" spans="1:21" x14ac:dyDescent="0.3">
      <c r="B755" t="s">
        <v>271</v>
      </c>
      <c r="C755" t="str">
        <f>IFERROR(VLOOKUP($B755,class!A$154:A$455,1,FALSE),"")</f>
        <v>Guildford</v>
      </c>
      <c r="D755" s="34">
        <f t="shared" si="103"/>
        <v>55</v>
      </c>
      <c r="E755" s="34">
        <f t="shared" si="103"/>
        <v>85</v>
      </c>
      <c r="F755" s="34">
        <f t="shared" si="103"/>
        <v>72</v>
      </c>
      <c r="G755" s="34">
        <f t="shared" si="103"/>
        <v>22</v>
      </c>
      <c r="H755" s="34">
        <f t="shared" si="103"/>
        <v>27</v>
      </c>
      <c r="I755" s="34">
        <f t="shared" si="103"/>
        <v>98</v>
      </c>
      <c r="J755" s="34">
        <f t="shared" si="103"/>
        <v>53</v>
      </c>
      <c r="K755" s="34">
        <f t="shared" si="103"/>
        <v>51</v>
      </c>
      <c r="L755" s="34">
        <f t="shared" si="103"/>
        <v>121</v>
      </c>
      <c r="M755" s="34">
        <f t="shared" si="103"/>
        <v>39</v>
      </c>
      <c r="N755" s="34">
        <f t="shared" si="103"/>
        <v>74</v>
      </c>
      <c r="O755" s="34">
        <f t="shared" si="104"/>
        <v>0</v>
      </c>
      <c r="U755">
        <f>VLOOKUP(B755,'16-64 population'!$A$8:$L$418,12,FALSE)</f>
        <v>97988</v>
      </c>
    </row>
    <row r="756" spans="1:21" x14ac:dyDescent="0.3">
      <c r="B756" t="s">
        <v>275</v>
      </c>
      <c r="C756" t="str">
        <f>IFERROR(VLOOKUP($B756,class!A$154:A$455,1,FALSE),"")</f>
        <v>Mole Valley</v>
      </c>
      <c r="D756" s="34">
        <f t="shared" si="103"/>
        <v>56</v>
      </c>
      <c r="E756" s="34">
        <f t="shared" si="103"/>
        <v>24</v>
      </c>
      <c r="F756" s="34">
        <f t="shared" si="103"/>
        <v>95</v>
      </c>
      <c r="G756" s="34">
        <f t="shared" si="103"/>
        <v>22</v>
      </c>
      <c r="H756" s="34">
        <f t="shared" si="103"/>
        <v>29</v>
      </c>
      <c r="I756" s="34">
        <f t="shared" si="103"/>
        <v>79</v>
      </c>
      <c r="J756" s="34">
        <f t="shared" si="103"/>
        <v>27</v>
      </c>
      <c r="K756" s="34">
        <f t="shared" si="103"/>
        <v>9</v>
      </c>
      <c r="L756" s="34">
        <f t="shared" si="103"/>
        <v>65</v>
      </c>
      <c r="M756" s="34">
        <f t="shared" si="103"/>
        <v>49</v>
      </c>
      <c r="N756" s="34">
        <f t="shared" si="103"/>
        <v>17</v>
      </c>
      <c r="O756" s="34">
        <f t="shared" si="104"/>
        <v>52</v>
      </c>
      <c r="U756">
        <f>VLOOKUP(B756,'16-64 population'!$A$8:$L$418,12,FALSE)</f>
        <v>51076</v>
      </c>
    </row>
    <row r="757" spans="1:21" x14ac:dyDescent="0.3">
      <c r="B757" t="s">
        <v>279</v>
      </c>
      <c r="C757" t="str">
        <f>IFERROR(VLOOKUP($B757,class!A$154:A$455,1,FALSE),"")</f>
        <v>Reigate and Banstead</v>
      </c>
      <c r="D757" s="34">
        <f t="shared" si="103"/>
        <v>130</v>
      </c>
      <c r="E757" s="34">
        <f t="shared" si="103"/>
        <v>162</v>
      </c>
      <c r="F757" s="34">
        <f t="shared" si="103"/>
        <v>92</v>
      </c>
      <c r="G757" s="34">
        <f t="shared" si="103"/>
        <v>93</v>
      </c>
      <c r="H757" s="34">
        <f t="shared" si="103"/>
        <v>104</v>
      </c>
      <c r="I757" s="34">
        <f t="shared" si="103"/>
        <v>183</v>
      </c>
      <c r="J757" s="34">
        <f t="shared" si="103"/>
        <v>61</v>
      </c>
      <c r="K757" s="34">
        <f t="shared" si="103"/>
        <v>86</v>
      </c>
      <c r="L757" s="34">
        <f t="shared" si="103"/>
        <v>110</v>
      </c>
      <c r="M757" s="34">
        <f t="shared" si="103"/>
        <v>76</v>
      </c>
      <c r="N757" s="34">
        <f t="shared" si="103"/>
        <v>105</v>
      </c>
      <c r="O757" s="34">
        <f t="shared" si="104"/>
        <v>103</v>
      </c>
      <c r="U757">
        <f>VLOOKUP(B757,'16-64 population'!$A$8:$L$418,12,FALSE)</f>
        <v>90942</v>
      </c>
    </row>
    <row r="758" spans="1:21" x14ac:dyDescent="0.3">
      <c r="B758" t="s">
        <v>282</v>
      </c>
      <c r="C758" t="str">
        <f>IFERROR(VLOOKUP($B758,class!A$154:A$455,1,FALSE),"")</f>
        <v>Runnymede</v>
      </c>
      <c r="D758" s="34">
        <f t="shared" si="103"/>
        <v>138</v>
      </c>
      <c r="E758" s="34">
        <f t="shared" si="103"/>
        <v>86</v>
      </c>
      <c r="F758" s="34">
        <f t="shared" si="103"/>
        <v>50</v>
      </c>
      <c r="G758" s="34">
        <f t="shared" si="103"/>
        <v>82</v>
      </c>
      <c r="H758" s="34">
        <f t="shared" si="103"/>
        <v>41</v>
      </c>
      <c r="I758" s="34">
        <f t="shared" si="103"/>
        <v>263</v>
      </c>
      <c r="J758" s="34">
        <f t="shared" si="103"/>
        <v>17</v>
      </c>
      <c r="K758" s="34">
        <f t="shared" si="103"/>
        <v>15</v>
      </c>
      <c r="L758" s="34">
        <f t="shared" si="103"/>
        <v>138</v>
      </c>
      <c r="M758" s="34">
        <f t="shared" si="103"/>
        <v>119</v>
      </c>
      <c r="N758" s="34">
        <f t="shared" si="103"/>
        <v>11</v>
      </c>
      <c r="O758" s="34">
        <f t="shared" si="104"/>
        <v>26</v>
      </c>
      <c r="U758">
        <f>VLOOKUP(B758,'16-64 population'!$A$8:$L$418,12,FALSE)</f>
        <v>58732</v>
      </c>
    </row>
    <row r="759" spans="1:21" x14ac:dyDescent="0.3">
      <c r="B759" t="s">
        <v>286</v>
      </c>
      <c r="C759" t="str">
        <f>IFERROR(VLOOKUP($B759,class!A$154:A$455,1,FALSE),"")</f>
        <v>Spelthorne</v>
      </c>
      <c r="D759" s="34">
        <f t="shared" si="103"/>
        <v>52</v>
      </c>
      <c r="E759" s="34">
        <f t="shared" si="103"/>
        <v>203</v>
      </c>
      <c r="F759" s="34">
        <f t="shared" si="103"/>
        <v>113</v>
      </c>
      <c r="G759" s="34">
        <f t="shared" si="103"/>
        <v>120</v>
      </c>
      <c r="H759" s="34">
        <f t="shared" si="103"/>
        <v>1</v>
      </c>
      <c r="I759" s="34">
        <f t="shared" si="103"/>
        <v>38</v>
      </c>
      <c r="J759" s="34">
        <f t="shared" si="103"/>
        <v>118</v>
      </c>
      <c r="K759" s="34">
        <f t="shared" si="103"/>
        <v>8</v>
      </c>
      <c r="L759" s="34">
        <f t="shared" si="103"/>
        <v>69</v>
      </c>
      <c r="M759" s="34">
        <f t="shared" si="103"/>
        <v>6</v>
      </c>
      <c r="N759" s="34">
        <f t="shared" si="103"/>
        <v>0</v>
      </c>
      <c r="O759" s="34">
        <f t="shared" si="104"/>
        <v>22</v>
      </c>
      <c r="U759">
        <f>VLOOKUP(B759,'16-64 population'!$A$8:$L$418,12,FALSE)</f>
        <v>61580</v>
      </c>
    </row>
    <row r="760" spans="1:21" x14ac:dyDescent="0.3">
      <c r="B760" t="s">
        <v>293</v>
      </c>
      <c r="C760" t="str">
        <f>IFERROR(VLOOKUP($B760,class!A$154:A$455,1,FALSE),"")</f>
        <v>Surrey Heath</v>
      </c>
      <c r="D760" s="34">
        <f t="shared" si="103"/>
        <v>73</v>
      </c>
      <c r="E760" s="34">
        <f t="shared" si="103"/>
        <v>9</v>
      </c>
      <c r="F760" s="34">
        <f t="shared" si="103"/>
        <v>92</v>
      </c>
      <c r="G760" s="34">
        <f t="shared" si="103"/>
        <v>35</v>
      </c>
      <c r="H760" s="34">
        <f t="shared" si="103"/>
        <v>3</v>
      </c>
      <c r="I760" s="34">
        <f t="shared" si="103"/>
        <v>0</v>
      </c>
      <c r="J760" s="34">
        <f t="shared" si="103"/>
        <v>0</v>
      </c>
      <c r="K760" s="34">
        <f t="shared" si="103"/>
        <v>13</v>
      </c>
      <c r="L760" s="34">
        <f t="shared" si="103"/>
        <v>37</v>
      </c>
      <c r="M760" s="34">
        <f t="shared" si="103"/>
        <v>49</v>
      </c>
      <c r="N760" s="34">
        <f t="shared" si="103"/>
        <v>168</v>
      </c>
      <c r="O760" s="34">
        <f t="shared" si="104"/>
        <v>42</v>
      </c>
      <c r="U760">
        <f>VLOOKUP(B760,'16-64 population'!$A$8:$L$418,12,FALSE)</f>
        <v>54576</v>
      </c>
    </row>
    <row r="761" spans="1:21" x14ac:dyDescent="0.3">
      <c r="B761" t="s">
        <v>297</v>
      </c>
      <c r="C761" t="str">
        <f>IFERROR(VLOOKUP($B761,class!A$154:A$455,1,FALSE),"")</f>
        <v>Tandridge</v>
      </c>
      <c r="D761" s="34">
        <f t="shared" si="103"/>
        <v>27</v>
      </c>
      <c r="E761" s="34">
        <f t="shared" si="103"/>
        <v>54</v>
      </c>
      <c r="F761" s="34">
        <f t="shared" si="103"/>
        <v>60</v>
      </c>
      <c r="G761" s="34">
        <f t="shared" si="103"/>
        <v>43</v>
      </c>
      <c r="H761" s="34">
        <f t="shared" si="103"/>
        <v>57</v>
      </c>
      <c r="I761" s="34">
        <f t="shared" si="103"/>
        <v>60</v>
      </c>
      <c r="J761" s="34">
        <f t="shared" si="103"/>
        <v>12</v>
      </c>
      <c r="K761" s="34">
        <f t="shared" si="103"/>
        <v>56</v>
      </c>
      <c r="L761" s="34">
        <f t="shared" si="103"/>
        <v>150</v>
      </c>
      <c r="M761" s="34">
        <f t="shared" si="103"/>
        <v>76</v>
      </c>
      <c r="N761" s="34">
        <f t="shared" si="103"/>
        <v>122</v>
      </c>
      <c r="O761" s="34">
        <f t="shared" si="104"/>
        <v>44</v>
      </c>
      <c r="U761">
        <f>VLOOKUP(B761,'16-64 population'!$A$8:$L$418,12,FALSE)</f>
        <v>52563</v>
      </c>
    </row>
    <row r="762" spans="1:21" x14ac:dyDescent="0.3">
      <c r="B762" t="s">
        <v>302</v>
      </c>
      <c r="C762" t="str">
        <f>IFERROR(VLOOKUP($B762,class!A$154:A$455,1,FALSE),"")</f>
        <v>Waverley</v>
      </c>
      <c r="D762" s="34">
        <f t="shared" si="103"/>
        <v>57</v>
      </c>
      <c r="E762" s="34">
        <f t="shared" si="103"/>
        <v>1</v>
      </c>
      <c r="F762" s="34">
        <f t="shared" si="103"/>
        <v>32</v>
      </c>
      <c r="G762" s="34">
        <f t="shared" si="103"/>
        <v>115</v>
      </c>
      <c r="H762" s="34">
        <f t="shared" si="103"/>
        <v>18</v>
      </c>
      <c r="I762" s="34">
        <f t="shared" si="103"/>
        <v>105</v>
      </c>
      <c r="J762" s="34">
        <f t="shared" si="103"/>
        <v>62</v>
      </c>
      <c r="K762" s="34">
        <f t="shared" si="103"/>
        <v>66</v>
      </c>
      <c r="L762" s="34">
        <f t="shared" si="103"/>
        <v>60</v>
      </c>
      <c r="M762" s="34">
        <f t="shared" si="103"/>
        <v>75</v>
      </c>
      <c r="N762" s="34">
        <f t="shared" si="103"/>
        <v>186</v>
      </c>
      <c r="O762" s="34">
        <f t="shared" si="104"/>
        <v>184</v>
      </c>
      <c r="U762">
        <f>VLOOKUP(B762,'16-64 population'!$A$8:$L$418,12,FALSE)</f>
        <v>73021</v>
      </c>
    </row>
    <row r="763" spans="1:21" x14ac:dyDescent="0.3">
      <c r="B763" t="s">
        <v>304</v>
      </c>
      <c r="C763" t="str">
        <f>IFERROR(VLOOKUP($B763,class!A$154:A$455,1,FALSE),"")</f>
        <v>Woking</v>
      </c>
      <c r="D763" s="34">
        <f t="shared" si="103"/>
        <v>49</v>
      </c>
      <c r="E763" s="34">
        <f t="shared" si="103"/>
        <v>34</v>
      </c>
      <c r="F763" s="34">
        <f t="shared" si="103"/>
        <v>31</v>
      </c>
      <c r="G763" s="34">
        <f t="shared" si="103"/>
        <v>10</v>
      </c>
      <c r="H763" s="34">
        <f t="shared" si="103"/>
        <v>17</v>
      </c>
      <c r="I763" s="34">
        <f t="shared" si="103"/>
        <v>31</v>
      </c>
      <c r="J763" s="34">
        <f t="shared" si="103"/>
        <v>131</v>
      </c>
      <c r="K763" s="34">
        <f t="shared" si="103"/>
        <v>175</v>
      </c>
      <c r="L763" s="34">
        <f t="shared" si="103"/>
        <v>49</v>
      </c>
      <c r="M763" s="34">
        <f t="shared" si="103"/>
        <v>36</v>
      </c>
      <c r="N763" s="34">
        <f t="shared" si="103"/>
        <v>28</v>
      </c>
      <c r="O763" s="34">
        <f t="shared" si="104"/>
        <v>36</v>
      </c>
      <c r="U763" t="e">
        <f>VLOOKUP(B763,'16-64 population'!$A$8:$L$418,12,FALSE)</f>
        <v>#N/A</v>
      </c>
    </row>
    <row r="764" spans="1:21" x14ac:dyDescent="0.3">
      <c r="U764" t="e">
        <f>SUM(U753:U763)</f>
        <v>#N/A</v>
      </c>
    </row>
    <row r="765" spans="1:21" x14ac:dyDescent="0.3">
      <c r="A765" t="s">
        <v>309</v>
      </c>
      <c r="B765" t="s">
        <v>309</v>
      </c>
      <c r="C765" t="s">
        <v>309</v>
      </c>
      <c r="D765" s="34">
        <f>SUM(D766:D770)</f>
        <v>635</v>
      </c>
      <c r="E765" s="34">
        <f t="shared" ref="E765:N765" si="105">SUM(E766:E770)</f>
        <v>577</v>
      </c>
      <c r="F765" s="34">
        <f t="shared" si="105"/>
        <v>575</v>
      </c>
      <c r="G765" s="34">
        <f t="shared" si="105"/>
        <v>390</v>
      </c>
      <c r="H765" s="34">
        <f t="shared" si="105"/>
        <v>302</v>
      </c>
      <c r="I765" s="34">
        <f t="shared" si="105"/>
        <v>1008</v>
      </c>
      <c r="J765" s="34">
        <f t="shared" si="105"/>
        <v>674</v>
      </c>
      <c r="K765" s="34">
        <f t="shared" si="105"/>
        <v>801</v>
      </c>
      <c r="L765" s="34">
        <f t="shared" si="105"/>
        <v>945</v>
      </c>
      <c r="M765" s="34">
        <f t="shared" si="105"/>
        <v>1196</v>
      </c>
      <c r="N765" s="34">
        <f t="shared" si="105"/>
        <v>1504</v>
      </c>
      <c r="O765" s="34">
        <f t="shared" ref="O765" si="106">SUM(O766:O770)</f>
        <v>1265</v>
      </c>
      <c r="T765">
        <f>VLOOKUP($B765,'16-64 population'!$A$8:$L$418,12,FALSE)</f>
        <v>352123</v>
      </c>
    </row>
    <row r="766" spans="1:21" x14ac:dyDescent="0.3">
      <c r="B766" t="s">
        <v>308</v>
      </c>
      <c r="C766" t="str">
        <f>IFERROR(VLOOKUP($B766,class!A$154:A$455,1,FALSE),"")</f>
        <v>North Warwickshire</v>
      </c>
      <c r="D766" s="34">
        <f t="shared" ref="D766:N770" si="107">VLOOKUP($B766,$C$10:$N$432,D$458,FALSE)</f>
        <v>23</v>
      </c>
      <c r="E766" s="34">
        <f t="shared" si="107"/>
        <v>101</v>
      </c>
      <c r="F766" s="34">
        <f t="shared" si="107"/>
        <v>37</v>
      </c>
      <c r="G766" s="34">
        <f t="shared" si="107"/>
        <v>7</v>
      </c>
      <c r="H766" s="34">
        <f t="shared" si="107"/>
        <v>46</v>
      </c>
      <c r="I766" s="34">
        <f t="shared" si="107"/>
        <v>77</v>
      </c>
      <c r="J766" s="34">
        <f t="shared" si="107"/>
        <v>41</v>
      </c>
      <c r="K766" s="34">
        <f t="shared" si="107"/>
        <v>143</v>
      </c>
      <c r="L766" s="34">
        <f t="shared" si="107"/>
        <v>125</v>
      </c>
      <c r="M766" s="34">
        <f t="shared" si="107"/>
        <v>60</v>
      </c>
      <c r="N766" s="34">
        <f t="shared" si="107"/>
        <v>59</v>
      </c>
      <c r="O766" s="34">
        <f>VLOOKUP($B766,$C$10:$O$432,O$458,FALSE)</f>
        <v>180</v>
      </c>
      <c r="U766">
        <f>VLOOKUP(B766,'16-64 population'!$A$8:$L$418,12,FALSE)</f>
        <v>39604</v>
      </c>
    </row>
    <row r="767" spans="1:21" x14ac:dyDescent="0.3">
      <c r="B767" t="s">
        <v>314</v>
      </c>
      <c r="C767" t="str">
        <f>IFERROR(VLOOKUP($B767,class!A$154:A$455,1,FALSE),"")</f>
        <v>Nuneaton and Bedworth</v>
      </c>
      <c r="D767" s="34">
        <f t="shared" si="107"/>
        <v>118</v>
      </c>
      <c r="E767" s="34">
        <f t="shared" si="107"/>
        <v>180</v>
      </c>
      <c r="F767" s="34">
        <f t="shared" si="107"/>
        <v>213</v>
      </c>
      <c r="G767" s="34">
        <f t="shared" si="107"/>
        <v>127</v>
      </c>
      <c r="H767" s="34">
        <f t="shared" si="107"/>
        <v>66</v>
      </c>
      <c r="I767" s="34">
        <f t="shared" si="107"/>
        <v>337</v>
      </c>
      <c r="J767" s="34">
        <f t="shared" si="107"/>
        <v>126</v>
      </c>
      <c r="K767" s="34">
        <f t="shared" si="107"/>
        <v>39</v>
      </c>
      <c r="L767" s="34">
        <f t="shared" si="107"/>
        <v>88</v>
      </c>
      <c r="M767" s="34">
        <f t="shared" si="107"/>
        <v>254</v>
      </c>
      <c r="N767" s="34">
        <f t="shared" si="107"/>
        <v>239</v>
      </c>
      <c r="O767" s="34">
        <f>VLOOKUP($B767,$C$10:$O$432,O$458,FALSE)</f>
        <v>169</v>
      </c>
      <c r="U767">
        <f>VLOOKUP(B767,'16-64 population'!$A$8:$L$418,12,FALSE)</f>
        <v>79247</v>
      </c>
    </row>
    <row r="768" spans="1:21" x14ac:dyDescent="0.3">
      <c r="B768" t="s">
        <v>318</v>
      </c>
      <c r="C768" t="str">
        <f>IFERROR(VLOOKUP($B768,class!A$154:A$455,1,FALSE),"")</f>
        <v>Rugby</v>
      </c>
      <c r="D768" s="34">
        <f t="shared" si="107"/>
        <v>335</v>
      </c>
      <c r="E768" s="34">
        <f t="shared" si="107"/>
        <v>186</v>
      </c>
      <c r="F768" s="34">
        <f t="shared" si="107"/>
        <v>192</v>
      </c>
      <c r="G768" s="34">
        <f t="shared" si="107"/>
        <v>91</v>
      </c>
      <c r="H768" s="34">
        <f t="shared" si="107"/>
        <v>44</v>
      </c>
      <c r="I768" s="34">
        <f t="shared" si="107"/>
        <v>171</v>
      </c>
      <c r="J768" s="34">
        <f t="shared" si="107"/>
        <v>27</v>
      </c>
      <c r="K768" s="34">
        <f t="shared" si="107"/>
        <v>6</v>
      </c>
      <c r="L768" s="34">
        <f t="shared" si="107"/>
        <v>23</v>
      </c>
      <c r="M768" s="34">
        <f t="shared" si="107"/>
        <v>48</v>
      </c>
      <c r="N768" s="34">
        <f t="shared" si="107"/>
        <v>299</v>
      </c>
      <c r="O768" s="34">
        <f>VLOOKUP($B768,$C$10:$O$432,O$458,FALSE)</f>
        <v>422</v>
      </c>
      <c r="U768">
        <f>VLOOKUP(B768,'16-64 population'!$A$8:$L$418,12,FALSE)</f>
        <v>66165</v>
      </c>
    </row>
    <row r="769" spans="1:21" x14ac:dyDescent="0.3">
      <c r="B769" t="s">
        <v>324</v>
      </c>
      <c r="C769" t="str">
        <f>IFERROR(VLOOKUP($B769,class!A$154:A$455,1,FALSE),"")</f>
        <v>Stratford-on-Avon</v>
      </c>
      <c r="D769" s="34">
        <f t="shared" si="107"/>
        <v>75</v>
      </c>
      <c r="E769" s="34">
        <f t="shared" si="107"/>
        <v>76</v>
      </c>
      <c r="F769" s="34">
        <f t="shared" si="107"/>
        <v>105</v>
      </c>
      <c r="G769" s="34">
        <f t="shared" si="107"/>
        <v>99</v>
      </c>
      <c r="H769" s="34">
        <f t="shared" si="107"/>
        <v>132</v>
      </c>
      <c r="I769" s="34">
        <f t="shared" si="107"/>
        <v>215</v>
      </c>
      <c r="J769" s="34">
        <f t="shared" si="107"/>
        <v>340</v>
      </c>
      <c r="K769" s="34">
        <f t="shared" si="107"/>
        <v>301</v>
      </c>
      <c r="L769" s="34">
        <f t="shared" si="107"/>
        <v>460</v>
      </c>
      <c r="M769" s="34">
        <f t="shared" si="107"/>
        <v>422</v>
      </c>
      <c r="N769" s="34">
        <f t="shared" si="107"/>
        <v>552</v>
      </c>
      <c r="O769" s="34">
        <f>VLOOKUP($B769,$C$10:$O$432,O$458,FALSE)</f>
        <v>465</v>
      </c>
      <c r="U769">
        <f>VLOOKUP(B769,'16-64 population'!$A$8:$L$418,12,FALSE)</f>
        <v>75166</v>
      </c>
    </row>
    <row r="770" spans="1:21" x14ac:dyDescent="0.3">
      <c r="B770" t="s">
        <v>328</v>
      </c>
      <c r="C770" t="str">
        <f>IFERROR(VLOOKUP($B770,class!A$154:A$455,1,FALSE),"")</f>
        <v>Warwick</v>
      </c>
      <c r="D770" s="34">
        <f t="shared" si="107"/>
        <v>84</v>
      </c>
      <c r="E770" s="34">
        <f t="shared" si="107"/>
        <v>34</v>
      </c>
      <c r="F770" s="34">
        <f t="shared" si="107"/>
        <v>28</v>
      </c>
      <c r="G770" s="34">
        <f t="shared" si="107"/>
        <v>66</v>
      </c>
      <c r="H770" s="34">
        <f t="shared" si="107"/>
        <v>14</v>
      </c>
      <c r="I770" s="34">
        <f t="shared" si="107"/>
        <v>208</v>
      </c>
      <c r="J770" s="34">
        <f t="shared" si="107"/>
        <v>140</v>
      </c>
      <c r="K770" s="34">
        <f t="shared" si="107"/>
        <v>312</v>
      </c>
      <c r="L770" s="34">
        <f t="shared" si="107"/>
        <v>249</v>
      </c>
      <c r="M770" s="34">
        <f t="shared" si="107"/>
        <v>412</v>
      </c>
      <c r="N770" s="34">
        <f t="shared" si="107"/>
        <v>355</v>
      </c>
      <c r="O770" s="34">
        <f>VLOOKUP($B770,$C$10:$O$432,O$458,FALSE)</f>
        <v>29</v>
      </c>
      <c r="U770">
        <f>VLOOKUP(B770,'16-64 population'!$A$8:$L$418,12,FALSE)</f>
        <v>91941</v>
      </c>
    </row>
    <row r="771" spans="1:21" x14ac:dyDescent="0.3">
      <c r="U771">
        <f>SUM(U766:U770)</f>
        <v>352123</v>
      </c>
    </row>
    <row r="772" spans="1:21" x14ac:dyDescent="0.3">
      <c r="A772" t="s">
        <v>334</v>
      </c>
      <c r="B772" t="s">
        <v>334</v>
      </c>
      <c r="C772" t="s">
        <v>334</v>
      </c>
      <c r="D772" s="34">
        <f>SUM(D773:D779)</f>
        <v>787</v>
      </c>
      <c r="E772" s="34">
        <f t="shared" ref="E772:N772" si="108">SUM(E773:E779)</f>
        <v>860</v>
      </c>
      <c r="F772" s="34">
        <f t="shared" si="108"/>
        <v>870</v>
      </c>
      <c r="G772" s="34">
        <f t="shared" si="108"/>
        <v>585</v>
      </c>
      <c r="H772" s="34">
        <f t="shared" si="108"/>
        <v>760</v>
      </c>
      <c r="I772" s="34">
        <f t="shared" si="108"/>
        <v>1228</v>
      </c>
      <c r="J772" s="34">
        <f t="shared" si="108"/>
        <v>521</v>
      </c>
      <c r="K772" s="34">
        <f t="shared" si="108"/>
        <v>745</v>
      </c>
      <c r="L772" s="34">
        <f t="shared" si="108"/>
        <v>1128</v>
      </c>
      <c r="M772" s="34">
        <f t="shared" si="108"/>
        <v>1238</v>
      </c>
      <c r="N772" s="34">
        <f t="shared" si="108"/>
        <v>1070</v>
      </c>
      <c r="O772" s="34">
        <f t="shared" ref="O772" si="109">SUM(O773:O779)</f>
        <v>1011</v>
      </c>
      <c r="T772">
        <f>VLOOKUP($B772,'16-64 population'!$A$8:$L$418,12,FALSE)</f>
        <v>507009</v>
      </c>
    </row>
    <row r="773" spans="1:21" x14ac:dyDescent="0.3">
      <c r="B773" t="s">
        <v>333</v>
      </c>
      <c r="C773" t="str">
        <f>IFERROR(VLOOKUP($B773,class!A$154:A$455,1,FALSE),"")</f>
        <v>Adur</v>
      </c>
      <c r="D773" s="34">
        <f t="shared" ref="D773:N779" si="110">VLOOKUP($B773,$C$10:$N$432,D$458,FALSE)</f>
        <v>15</v>
      </c>
      <c r="E773" s="34">
        <f t="shared" si="110"/>
        <v>94</v>
      </c>
      <c r="F773" s="34">
        <f t="shared" si="110"/>
        <v>106</v>
      </c>
      <c r="G773" s="34">
        <f t="shared" si="110"/>
        <v>27</v>
      </c>
      <c r="H773" s="34">
        <f t="shared" si="110"/>
        <v>1</v>
      </c>
      <c r="I773" s="34">
        <f t="shared" si="110"/>
        <v>35</v>
      </c>
      <c r="J773" s="34">
        <f t="shared" si="110"/>
        <v>5</v>
      </c>
      <c r="K773" s="34">
        <f t="shared" si="110"/>
        <v>0</v>
      </c>
      <c r="L773" s="34">
        <f t="shared" si="110"/>
        <v>36</v>
      </c>
      <c r="M773" s="34">
        <f t="shared" si="110"/>
        <v>100</v>
      </c>
      <c r="N773" s="34">
        <f t="shared" si="110"/>
        <v>30</v>
      </c>
      <c r="O773" s="34">
        <f t="shared" ref="O773:O779" si="111">VLOOKUP($B773,$C$10:$O$432,O$458,FALSE)</f>
        <v>24</v>
      </c>
      <c r="U773">
        <f>VLOOKUP(B773,'16-64 population'!$A$8:$L$418,12,FALSE)</f>
        <v>37271</v>
      </c>
    </row>
    <row r="774" spans="1:21" x14ac:dyDescent="0.3">
      <c r="B774" t="s">
        <v>337</v>
      </c>
      <c r="C774" t="str">
        <f>IFERROR(VLOOKUP($B774,class!A$154:A$455,1,FALSE),"")</f>
        <v>Arun</v>
      </c>
      <c r="D774" s="34">
        <f t="shared" si="110"/>
        <v>47</v>
      </c>
      <c r="E774" s="34">
        <f t="shared" si="110"/>
        <v>191</v>
      </c>
      <c r="F774" s="34">
        <f t="shared" si="110"/>
        <v>330</v>
      </c>
      <c r="G774" s="34">
        <f t="shared" si="110"/>
        <v>164</v>
      </c>
      <c r="H774" s="34">
        <f t="shared" si="110"/>
        <v>110</v>
      </c>
      <c r="I774" s="34">
        <f t="shared" si="110"/>
        <v>330</v>
      </c>
      <c r="J774" s="34">
        <f t="shared" si="110"/>
        <v>48</v>
      </c>
      <c r="K774" s="34">
        <f t="shared" si="110"/>
        <v>103</v>
      </c>
      <c r="L774" s="34">
        <f t="shared" si="110"/>
        <v>183</v>
      </c>
      <c r="M774" s="34">
        <f t="shared" si="110"/>
        <v>98</v>
      </c>
      <c r="N774" s="34">
        <f t="shared" si="110"/>
        <v>107</v>
      </c>
      <c r="O774" s="34">
        <f t="shared" si="111"/>
        <v>204</v>
      </c>
      <c r="U774">
        <f>VLOOKUP(B774,'16-64 population'!$A$8:$L$418,12,FALSE)</f>
        <v>88428</v>
      </c>
    </row>
    <row r="775" spans="1:21" x14ac:dyDescent="0.3">
      <c r="B775" t="s">
        <v>340</v>
      </c>
      <c r="C775" t="str">
        <f>IFERROR(VLOOKUP($B775,class!A$154:A$455,1,FALSE),"")</f>
        <v>Chichester</v>
      </c>
      <c r="D775" s="34">
        <f t="shared" si="110"/>
        <v>134</v>
      </c>
      <c r="E775" s="34">
        <f t="shared" si="110"/>
        <v>163</v>
      </c>
      <c r="F775" s="34">
        <f t="shared" si="110"/>
        <v>108</v>
      </c>
      <c r="G775" s="34">
        <f t="shared" si="110"/>
        <v>80</v>
      </c>
      <c r="H775" s="34">
        <f t="shared" si="110"/>
        <v>127</v>
      </c>
      <c r="I775" s="34">
        <f t="shared" si="110"/>
        <v>297</v>
      </c>
      <c r="J775" s="34">
        <f t="shared" si="110"/>
        <v>98</v>
      </c>
      <c r="K775" s="34">
        <f t="shared" si="110"/>
        <v>135</v>
      </c>
      <c r="L775" s="34">
        <f t="shared" si="110"/>
        <v>154</v>
      </c>
      <c r="M775" s="34">
        <f t="shared" si="110"/>
        <v>137</v>
      </c>
      <c r="N775" s="34">
        <f t="shared" si="110"/>
        <v>179</v>
      </c>
      <c r="O775" s="34">
        <f t="shared" si="111"/>
        <v>156</v>
      </c>
      <c r="U775">
        <f>VLOOKUP(B775,'16-64 population'!$A$8:$L$418,12,FALSE)</f>
        <v>67888</v>
      </c>
    </row>
    <row r="776" spans="1:21" x14ac:dyDescent="0.3">
      <c r="B776" t="s">
        <v>343</v>
      </c>
      <c r="C776" t="str">
        <f>IFERROR(VLOOKUP($B776,class!A$154:A$455,1,FALSE),"")</f>
        <v>Crawley</v>
      </c>
      <c r="D776" s="34">
        <f t="shared" si="110"/>
        <v>270</v>
      </c>
      <c r="E776" s="34">
        <f t="shared" si="110"/>
        <v>153</v>
      </c>
      <c r="F776" s="34">
        <f t="shared" si="110"/>
        <v>56</v>
      </c>
      <c r="G776" s="34">
        <f t="shared" si="110"/>
        <v>49</v>
      </c>
      <c r="H776" s="34">
        <f t="shared" si="110"/>
        <v>81</v>
      </c>
      <c r="I776" s="34">
        <f t="shared" si="110"/>
        <v>106</v>
      </c>
      <c r="J776" s="34">
        <f t="shared" si="110"/>
        <v>112</v>
      </c>
      <c r="K776" s="34">
        <f t="shared" si="110"/>
        <v>249</v>
      </c>
      <c r="L776" s="34">
        <f t="shared" si="110"/>
        <v>172</v>
      </c>
      <c r="M776" s="34">
        <f t="shared" si="110"/>
        <v>172</v>
      </c>
      <c r="N776" s="34">
        <f t="shared" si="110"/>
        <v>200</v>
      </c>
      <c r="O776" s="34">
        <f t="shared" si="111"/>
        <v>172</v>
      </c>
      <c r="U776">
        <f>VLOOKUP(B776,'16-64 population'!$A$8:$L$418,12,FALSE)</f>
        <v>72385</v>
      </c>
    </row>
    <row r="777" spans="1:21" x14ac:dyDescent="0.3">
      <c r="B777" t="s">
        <v>346</v>
      </c>
      <c r="C777" t="str">
        <f>IFERROR(VLOOKUP($B777,class!A$154:A$455,1,FALSE),"")</f>
        <v>Horsham</v>
      </c>
      <c r="D777" s="34">
        <f t="shared" si="110"/>
        <v>57</v>
      </c>
      <c r="E777" s="34">
        <f t="shared" si="110"/>
        <v>68</v>
      </c>
      <c r="F777" s="34">
        <f t="shared" si="110"/>
        <v>68</v>
      </c>
      <c r="G777" s="34">
        <f t="shared" si="110"/>
        <v>103</v>
      </c>
      <c r="H777" s="34">
        <f t="shared" si="110"/>
        <v>292</v>
      </c>
      <c r="I777" s="34">
        <f t="shared" si="110"/>
        <v>159</v>
      </c>
      <c r="J777" s="34">
        <f t="shared" si="110"/>
        <v>167</v>
      </c>
      <c r="K777" s="34">
        <f t="shared" si="110"/>
        <v>120</v>
      </c>
      <c r="L777" s="34">
        <f t="shared" si="110"/>
        <v>378</v>
      </c>
      <c r="M777" s="34">
        <f t="shared" si="110"/>
        <v>553</v>
      </c>
      <c r="N777" s="34">
        <f t="shared" si="110"/>
        <v>274</v>
      </c>
      <c r="O777" s="34">
        <f t="shared" si="111"/>
        <v>233</v>
      </c>
      <c r="U777">
        <f>VLOOKUP(B777,'16-64 population'!$A$8:$L$418,12,FALSE)</f>
        <v>84810</v>
      </c>
    </row>
    <row r="778" spans="1:21" x14ac:dyDescent="0.3">
      <c r="B778" t="s">
        <v>350</v>
      </c>
      <c r="C778" t="str">
        <f>IFERROR(VLOOKUP($B778,class!A$154:A$455,1,FALSE),"")</f>
        <v>Mid Sussex</v>
      </c>
      <c r="D778" s="34">
        <f t="shared" si="110"/>
        <v>164</v>
      </c>
      <c r="E778" s="34">
        <f t="shared" si="110"/>
        <v>95</v>
      </c>
      <c r="F778" s="34">
        <f t="shared" si="110"/>
        <v>189</v>
      </c>
      <c r="G778" s="34">
        <f t="shared" si="110"/>
        <v>108</v>
      </c>
      <c r="H778" s="34">
        <f t="shared" si="110"/>
        <v>138</v>
      </c>
      <c r="I778" s="34">
        <f t="shared" si="110"/>
        <v>229</v>
      </c>
      <c r="J778" s="34">
        <f t="shared" si="110"/>
        <v>79</v>
      </c>
      <c r="K778" s="34">
        <f t="shared" si="110"/>
        <v>82</v>
      </c>
      <c r="L778" s="34">
        <f t="shared" si="110"/>
        <v>178</v>
      </c>
      <c r="M778" s="34">
        <f t="shared" si="110"/>
        <v>73</v>
      </c>
      <c r="N778" s="34">
        <f t="shared" si="110"/>
        <v>139</v>
      </c>
      <c r="O778" s="34">
        <f t="shared" si="111"/>
        <v>197</v>
      </c>
      <c r="U778">
        <f>VLOOKUP(B778,'16-64 population'!$A$8:$L$418,12,FALSE)</f>
        <v>90293</v>
      </c>
    </row>
    <row r="779" spans="1:21" x14ac:dyDescent="0.3">
      <c r="B779" t="s">
        <v>353</v>
      </c>
      <c r="C779" t="str">
        <f>IFERROR(VLOOKUP($B779,class!A$154:A$455,1,FALSE),"")</f>
        <v>Worthing</v>
      </c>
      <c r="D779" s="34">
        <f t="shared" si="110"/>
        <v>100</v>
      </c>
      <c r="E779" s="34">
        <f t="shared" si="110"/>
        <v>96</v>
      </c>
      <c r="F779" s="34">
        <f t="shared" si="110"/>
        <v>13</v>
      </c>
      <c r="G779" s="34">
        <f t="shared" si="110"/>
        <v>54</v>
      </c>
      <c r="H779" s="34">
        <f t="shared" si="110"/>
        <v>11</v>
      </c>
      <c r="I779" s="34">
        <f t="shared" si="110"/>
        <v>72</v>
      </c>
      <c r="J779" s="34">
        <f t="shared" si="110"/>
        <v>12</v>
      </c>
      <c r="K779" s="34">
        <f t="shared" si="110"/>
        <v>56</v>
      </c>
      <c r="L779" s="34">
        <f t="shared" si="110"/>
        <v>27</v>
      </c>
      <c r="M779" s="34">
        <f t="shared" si="110"/>
        <v>105</v>
      </c>
      <c r="N779" s="34">
        <f t="shared" si="110"/>
        <v>141</v>
      </c>
      <c r="O779" s="34">
        <f t="shared" si="111"/>
        <v>25</v>
      </c>
      <c r="U779" t="e">
        <f>VLOOKUP(B779,'16-64 population'!$A$8:$L$418,12,FALSE)</f>
        <v>#N/A</v>
      </c>
    </row>
    <row r="780" spans="1:21" x14ac:dyDescent="0.3">
      <c r="U780" t="e">
        <f>SUM(U773:U779)</f>
        <v>#N/A</v>
      </c>
    </row>
    <row r="781" spans="1:21" x14ac:dyDescent="0.3">
      <c r="A781" t="s">
        <v>122</v>
      </c>
      <c r="B781" t="s">
        <v>122</v>
      </c>
      <c r="C781" t="s">
        <v>122</v>
      </c>
    </row>
    <row r="782" spans="1:21" x14ac:dyDescent="0.3">
      <c r="B782" t="s">
        <v>841</v>
      </c>
      <c r="D782" s="34" t="str">
        <f t="shared" ref="D782:N785" si="112">VLOOKUP($B782,$C$10:$N$432,D$458,FALSE)</f>
        <v>..</v>
      </c>
      <c r="E782" s="34" t="str">
        <f t="shared" si="112"/>
        <v>..</v>
      </c>
      <c r="F782" s="34" t="str">
        <f t="shared" si="112"/>
        <v>..</v>
      </c>
      <c r="G782" s="34" t="str">
        <f t="shared" si="112"/>
        <v>..</v>
      </c>
      <c r="H782" s="34" t="str">
        <f t="shared" si="112"/>
        <v>..</v>
      </c>
      <c r="I782" s="34" t="str">
        <f t="shared" si="112"/>
        <v>..</v>
      </c>
      <c r="J782" s="34" t="str">
        <f t="shared" si="112"/>
        <v>..</v>
      </c>
      <c r="K782" s="34" t="str">
        <f t="shared" si="112"/>
        <v>..</v>
      </c>
      <c r="L782" s="34" t="str">
        <f t="shared" si="112"/>
        <v>..</v>
      </c>
      <c r="M782" s="34" t="str">
        <f t="shared" si="112"/>
        <v>..</v>
      </c>
      <c r="N782" s="34" t="str">
        <f t="shared" si="112"/>
        <v>..</v>
      </c>
      <c r="O782" s="34" t="str">
        <f>VLOOKUP($B782,$C$10:$O$432,O$458,FALSE)</f>
        <v>..</v>
      </c>
    </row>
    <row r="783" spans="1:21" x14ac:dyDescent="0.3">
      <c r="B783" t="s">
        <v>854</v>
      </c>
      <c r="D783" s="34" t="str">
        <f t="shared" si="112"/>
        <v>..</v>
      </c>
      <c r="E783" s="34" t="str">
        <f t="shared" si="112"/>
        <v>..</v>
      </c>
      <c r="F783" s="34" t="str">
        <f t="shared" si="112"/>
        <v>..</v>
      </c>
      <c r="G783" s="34" t="str">
        <f t="shared" si="112"/>
        <v>..</v>
      </c>
      <c r="H783" s="34" t="str">
        <f t="shared" si="112"/>
        <v>..</v>
      </c>
      <c r="I783" s="34" t="str">
        <f t="shared" si="112"/>
        <v>..</v>
      </c>
      <c r="J783" s="34" t="str">
        <f t="shared" si="112"/>
        <v>..</v>
      </c>
      <c r="K783" s="34" t="str">
        <f t="shared" si="112"/>
        <v>..</v>
      </c>
      <c r="L783" s="34" t="str">
        <f t="shared" si="112"/>
        <v>..</v>
      </c>
      <c r="M783" s="34" t="str">
        <f t="shared" si="112"/>
        <v>..</v>
      </c>
      <c r="N783" s="34" t="str">
        <f t="shared" si="112"/>
        <v>..</v>
      </c>
      <c r="O783" s="34" t="str">
        <f>VLOOKUP($B783,$C$10:$O$432,O$458,FALSE)</f>
        <v>..</v>
      </c>
    </row>
    <row r="784" spans="1:21" x14ac:dyDescent="0.3">
      <c r="B784" t="s">
        <v>865</v>
      </c>
      <c r="D784" s="34" t="str">
        <f t="shared" si="112"/>
        <v>..</v>
      </c>
      <c r="E784" s="34" t="str">
        <f t="shared" si="112"/>
        <v>..</v>
      </c>
      <c r="F784" s="34" t="str">
        <f t="shared" si="112"/>
        <v>..</v>
      </c>
      <c r="G784" s="34" t="str">
        <f t="shared" si="112"/>
        <v>..</v>
      </c>
      <c r="H784" s="34" t="str">
        <f t="shared" si="112"/>
        <v>..</v>
      </c>
      <c r="I784" s="34" t="str">
        <f t="shared" si="112"/>
        <v>..</v>
      </c>
      <c r="J784" s="34" t="str">
        <f t="shared" si="112"/>
        <v>..</v>
      </c>
      <c r="K784" s="34" t="str">
        <f t="shared" si="112"/>
        <v>..</v>
      </c>
      <c r="L784" s="34" t="str">
        <f t="shared" si="112"/>
        <v>..</v>
      </c>
      <c r="M784" s="34" t="str">
        <f t="shared" si="112"/>
        <v>..</v>
      </c>
      <c r="N784" s="34" t="str">
        <f t="shared" si="112"/>
        <v>..</v>
      </c>
      <c r="O784" s="34" t="str">
        <f>VLOOKUP($B784,$C$10:$O$432,O$458,FALSE)</f>
        <v>..</v>
      </c>
    </row>
    <row r="785" spans="1:21" x14ac:dyDescent="0.3">
      <c r="B785" t="s">
        <v>884</v>
      </c>
      <c r="D785" s="34" t="str">
        <f t="shared" si="112"/>
        <v>..</v>
      </c>
      <c r="E785" s="34" t="str">
        <f t="shared" si="112"/>
        <v>..</v>
      </c>
      <c r="F785" s="34" t="str">
        <f t="shared" si="112"/>
        <v>..</v>
      </c>
      <c r="G785" s="34" t="str">
        <f t="shared" si="112"/>
        <v>..</v>
      </c>
      <c r="H785" s="34" t="str">
        <f t="shared" si="112"/>
        <v>..</v>
      </c>
      <c r="I785" s="34" t="str">
        <f t="shared" si="112"/>
        <v>..</v>
      </c>
      <c r="J785" s="34" t="str">
        <f t="shared" si="112"/>
        <v>..</v>
      </c>
      <c r="K785" s="34" t="str">
        <f t="shared" si="112"/>
        <v>..</v>
      </c>
      <c r="L785" s="34" t="str">
        <f t="shared" si="112"/>
        <v>..</v>
      </c>
      <c r="M785" s="34" t="str">
        <f t="shared" si="112"/>
        <v>..</v>
      </c>
      <c r="N785" s="34" t="str">
        <f t="shared" si="112"/>
        <v>..</v>
      </c>
      <c r="O785" s="34" t="str">
        <f>VLOOKUP($B785,$C$10:$O$432,O$458,FALSE)</f>
        <v>..</v>
      </c>
    </row>
    <row r="787" spans="1:21" x14ac:dyDescent="0.3">
      <c r="A787" t="s">
        <v>357</v>
      </c>
      <c r="B787" t="s">
        <v>357</v>
      </c>
      <c r="C787" t="s">
        <v>357</v>
      </c>
      <c r="D787" s="34">
        <f>SUM(D788:D796)</f>
        <v>592</v>
      </c>
      <c r="E787" s="34">
        <f t="shared" ref="E787:N787" si="113">SUM(E788:E796)</f>
        <v>472</v>
      </c>
      <c r="F787" s="34">
        <f t="shared" si="113"/>
        <v>503</v>
      </c>
      <c r="G787" s="34">
        <f t="shared" si="113"/>
        <v>578</v>
      </c>
      <c r="H787" s="34">
        <f t="shared" si="113"/>
        <v>881</v>
      </c>
      <c r="I787" s="34">
        <f t="shared" si="113"/>
        <v>895</v>
      </c>
      <c r="J787" s="34">
        <f t="shared" si="113"/>
        <v>336</v>
      </c>
      <c r="K787" s="34">
        <f t="shared" si="113"/>
        <v>620</v>
      </c>
      <c r="L787" s="34">
        <f t="shared" si="113"/>
        <v>1055</v>
      </c>
      <c r="M787" s="34">
        <f t="shared" si="113"/>
        <v>1098</v>
      </c>
      <c r="N787" s="34">
        <f t="shared" si="113"/>
        <v>983</v>
      </c>
      <c r="O787" s="34">
        <f t="shared" ref="O787" si="114">SUM(O788:O796)</f>
        <v>940</v>
      </c>
      <c r="T787" t="e">
        <f>VLOOKUP($B787,'16-64 population'!$A$8:$L$418,12,FALSE)</f>
        <v>#N/A</v>
      </c>
    </row>
    <row r="788" spans="1:21" x14ac:dyDescent="0.3">
      <c r="B788" t="s">
        <v>356</v>
      </c>
      <c r="C788" t="str">
        <f>IFERROR(VLOOKUP($B788,class!A$154:A$455,1,FALSE),"")</f>
        <v>Bromsgrove</v>
      </c>
      <c r="D788" s="34">
        <f t="shared" ref="D788:N796" si="115">VLOOKUP($B788,$C$10:$N$432,D$458,FALSE)</f>
        <v>87</v>
      </c>
      <c r="E788" s="34">
        <f t="shared" si="115"/>
        <v>56</v>
      </c>
      <c r="F788" s="34">
        <f t="shared" si="115"/>
        <v>123</v>
      </c>
      <c r="G788" s="34">
        <f t="shared" si="115"/>
        <v>91</v>
      </c>
      <c r="H788" s="34">
        <f t="shared" si="115"/>
        <v>104</v>
      </c>
      <c r="I788" s="34">
        <f t="shared" si="115"/>
        <v>32</v>
      </c>
      <c r="J788" s="34">
        <f t="shared" si="115"/>
        <v>114</v>
      </c>
      <c r="K788" s="34">
        <f t="shared" si="115"/>
        <v>165</v>
      </c>
      <c r="L788" s="34">
        <f t="shared" si="115"/>
        <v>129</v>
      </c>
      <c r="M788" s="34">
        <f t="shared" si="115"/>
        <v>73</v>
      </c>
      <c r="N788" s="34">
        <f t="shared" si="115"/>
        <v>167</v>
      </c>
      <c r="O788" s="34">
        <f t="shared" ref="O788:O796" si="116">VLOOKUP($B788,$C$10:$O$432,O$458,FALSE)</f>
        <v>25</v>
      </c>
      <c r="U788">
        <f>VLOOKUP(B788,'16-64 population'!$A$8:$L$418,12,FALSE)</f>
        <v>58890</v>
      </c>
    </row>
    <row r="789" spans="1:21" x14ac:dyDescent="0.3">
      <c r="B789" t="s">
        <v>607</v>
      </c>
      <c r="C789" t="str">
        <f>IFERROR(VLOOKUP($B789,class!A$154:A$455,1,FALSE),"")</f>
        <v/>
      </c>
      <c r="D789" s="34" t="str">
        <f t="shared" si="115"/>
        <v>..</v>
      </c>
      <c r="E789" s="34" t="str">
        <f t="shared" si="115"/>
        <v>..</v>
      </c>
      <c r="F789" s="34" t="str">
        <f t="shared" si="115"/>
        <v>..</v>
      </c>
      <c r="G789" s="34" t="str">
        <f t="shared" si="115"/>
        <v>..</v>
      </c>
      <c r="H789" s="34" t="str">
        <f t="shared" si="115"/>
        <v>..</v>
      </c>
      <c r="I789" s="34" t="str">
        <f t="shared" si="115"/>
        <v>..</v>
      </c>
      <c r="J789" s="34" t="str">
        <f t="shared" si="115"/>
        <v>..</v>
      </c>
      <c r="K789" s="34" t="str">
        <f t="shared" si="115"/>
        <v>..</v>
      </c>
      <c r="L789" s="34" t="str">
        <f t="shared" si="115"/>
        <v>..</v>
      </c>
      <c r="M789" s="34" t="str">
        <f t="shared" si="115"/>
        <v>..</v>
      </c>
      <c r="N789" s="34" t="str">
        <f t="shared" si="115"/>
        <v>..</v>
      </c>
      <c r="O789" s="34" t="str">
        <f t="shared" si="116"/>
        <v>..</v>
      </c>
    </row>
    <row r="790" spans="1:21" x14ac:dyDescent="0.3">
      <c r="B790" t="s">
        <v>610</v>
      </c>
      <c r="C790" t="str">
        <f>IFERROR(VLOOKUP($B790,class!A$154:A$455,1,FALSE),"")</f>
        <v/>
      </c>
      <c r="D790" s="34" t="str">
        <f t="shared" si="115"/>
        <v>..</v>
      </c>
      <c r="E790" s="34" t="str">
        <f t="shared" si="115"/>
        <v>..</v>
      </c>
      <c r="F790" s="34" t="str">
        <f t="shared" si="115"/>
        <v>..</v>
      </c>
      <c r="G790" s="34" t="str">
        <f t="shared" si="115"/>
        <v>..</v>
      </c>
      <c r="H790" s="34" t="str">
        <f t="shared" si="115"/>
        <v>..</v>
      </c>
      <c r="I790" s="34" t="str">
        <f t="shared" si="115"/>
        <v>..</v>
      </c>
      <c r="J790" s="34" t="str">
        <f t="shared" si="115"/>
        <v>..</v>
      </c>
      <c r="K790" s="34" t="str">
        <f t="shared" si="115"/>
        <v>..</v>
      </c>
      <c r="L790" s="34" t="str">
        <f t="shared" si="115"/>
        <v>..</v>
      </c>
      <c r="M790" s="34" t="str">
        <f t="shared" si="115"/>
        <v>..</v>
      </c>
      <c r="N790" s="34" t="str">
        <f t="shared" si="115"/>
        <v>..</v>
      </c>
      <c r="O790" s="34" t="str">
        <f t="shared" si="116"/>
        <v>..</v>
      </c>
    </row>
    <row r="791" spans="1:21" x14ac:dyDescent="0.3">
      <c r="B791" t="s">
        <v>360</v>
      </c>
      <c r="C791" t="str">
        <f>IFERROR(VLOOKUP($B791,class!A$154:A$455,1,FALSE),"")</f>
        <v>Malvern Hills</v>
      </c>
      <c r="D791" s="34">
        <f t="shared" si="115"/>
        <v>123</v>
      </c>
      <c r="E791" s="34">
        <f t="shared" si="115"/>
        <v>113</v>
      </c>
      <c r="F791" s="34">
        <f t="shared" si="115"/>
        <v>115</v>
      </c>
      <c r="G791" s="34">
        <f t="shared" si="115"/>
        <v>25</v>
      </c>
      <c r="H791" s="34">
        <f t="shared" si="115"/>
        <v>85</v>
      </c>
      <c r="I791" s="34">
        <f t="shared" si="115"/>
        <v>121</v>
      </c>
      <c r="J791" s="34">
        <f t="shared" si="115"/>
        <v>83</v>
      </c>
      <c r="K791" s="34">
        <f t="shared" si="115"/>
        <v>69</v>
      </c>
      <c r="L791" s="34">
        <f t="shared" si="115"/>
        <v>182</v>
      </c>
      <c r="M791" s="34">
        <f t="shared" si="115"/>
        <v>188</v>
      </c>
      <c r="N791" s="34">
        <f t="shared" si="115"/>
        <v>273</v>
      </c>
      <c r="O791" s="34">
        <f t="shared" si="116"/>
        <v>226</v>
      </c>
      <c r="U791">
        <f>VLOOKUP(B791,'16-64 population'!$A$8:$L$418,12,FALSE)</f>
        <v>43934</v>
      </c>
    </row>
    <row r="792" spans="1:21" x14ac:dyDescent="0.3">
      <c r="B792" t="s">
        <v>363</v>
      </c>
      <c r="C792" t="str">
        <f>IFERROR(VLOOKUP($B792,class!A$154:A$455,1,FALSE),"")</f>
        <v>Redditch</v>
      </c>
      <c r="D792" s="34">
        <f t="shared" si="115"/>
        <v>128</v>
      </c>
      <c r="E792" s="34">
        <f t="shared" si="115"/>
        <v>134</v>
      </c>
      <c r="F792" s="34">
        <f t="shared" si="115"/>
        <v>11</v>
      </c>
      <c r="G792" s="34">
        <f t="shared" si="115"/>
        <v>38</v>
      </c>
      <c r="H792" s="34">
        <f t="shared" si="115"/>
        <v>141</v>
      </c>
      <c r="I792" s="34">
        <f t="shared" si="115"/>
        <v>151</v>
      </c>
      <c r="J792" s="34">
        <f t="shared" si="115"/>
        <v>48</v>
      </c>
      <c r="K792" s="34">
        <f t="shared" si="115"/>
        <v>81</v>
      </c>
      <c r="L792" s="34">
        <f t="shared" si="115"/>
        <v>72</v>
      </c>
      <c r="M792" s="34">
        <f t="shared" si="115"/>
        <v>126</v>
      </c>
      <c r="N792" s="34">
        <f t="shared" si="115"/>
        <v>98</v>
      </c>
      <c r="O792" s="34">
        <f t="shared" si="116"/>
        <v>77</v>
      </c>
      <c r="U792">
        <f>VLOOKUP(B792,'16-64 population'!$A$8:$L$418,12,FALSE)</f>
        <v>52339</v>
      </c>
    </row>
    <row r="793" spans="1:21" x14ac:dyDescent="0.3">
      <c r="B793" t="s">
        <v>628</v>
      </c>
      <c r="C793" t="str">
        <f>IFERROR(VLOOKUP($B793,class!A$154:A$455,1,FALSE),"")</f>
        <v/>
      </c>
      <c r="D793" s="34" t="str">
        <f t="shared" si="115"/>
        <v>..</v>
      </c>
      <c r="E793" s="34" t="str">
        <f t="shared" si="115"/>
        <v>..</v>
      </c>
      <c r="F793" s="34" t="str">
        <f t="shared" si="115"/>
        <v>..</v>
      </c>
      <c r="G793" s="34" t="str">
        <f t="shared" si="115"/>
        <v>..</v>
      </c>
      <c r="H793" s="34" t="str">
        <f t="shared" si="115"/>
        <v>..</v>
      </c>
      <c r="I793" s="34" t="str">
        <f t="shared" si="115"/>
        <v>..</v>
      </c>
      <c r="J793" s="34" t="str">
        <f t="shared" si="115"/>
        <v>..</v>
      </c>
      <c r="K793" s="34" t="str">
        <f t="shared" si="115"/>
        <v>..</v>
      </c>
      <c r="L793" s="34" t="str">
        <f t="shared" si="115"/>
        <v>..</v>
      </c>
      <c r="M793" s="34" t="str">
        <f t="shared" si="115"/>
        <v>..</v>
      </c>
      <c r="N793" s="34" t="str">
        <f t="shared" si="115"/>
        <v>..</v>
      </c>
      <c r="O793" s="34" t="str">
        <f t="shared" si="116"/>
        <v>..</v>
      </c>
    </row>
    <row r="794" spans="1:21" x14ac:dyDescent="0.3">
      <c r="B794" t="s">
        <v>366</v>
      </c>
      <c r="C794" t="str">
        <f>IFERROR(VLOOKUP($B794,class!A$154:A$455,1,FALSE),"")</f>
        <v>Worcester</v>
      </c>
      <c r="D794" s="34">
        <f t="shared" si="115"/>
        <v>150</v>
      </c>
      <c r="E794" s="34">
        <f t="shared" si="115"/>
        <v>34</v>
      </c>
      <c r="F794" s="34">
        <f t="shared" si="115"/>
        <v>88</v>
      </c>
      <c r="G794" s="34">
        <f t="shared" si="115"/>
        <v>162</v>
      </c>
      <c r="H794" s="34">
        <f t="shared" si="115"/>
        <v>55</v>
      </c>
      <c r="I794" s="34">
        <f t="shared" si="115"/>
        <v>282</v>
      </c>
      <c r="J794" s="34">
        <f t="shared" si="115"/>
        <v>22</v>
      </c>
      <c r="K794" s="34">
        <f t="shared" si="115"/>
        <v>11</v>
      </c>
      <c r="L794" s="34">
        <f t="shared" si="115"/>
        <v>227</v>
      </c>
      <c r="M794" s="34">
        <f t="shared" si="115"/>
        <v>235</v>
      </c>
      <c r="N794" s="34">
        <f t="shared" si="115"/>
        <v>37</v>
      </c>
      <c r="O794" s="34">
        <f t="shared" si="116"/>
        <v>199</v>
      </c>
      <c r="U794" t="e">
        <f>VLOOKUP(B794,'16-64 population'!$A$8:$L$418,12,FALSE)</f>
        <v>#N/A</v>
      </c>
    </row>
    <row r="795" spans="1:21" x14ac:dyDescent="0.3">
      <c r="B795" t="s">
        <v>369</v>
      </c>
      <c r="C795" t="str">
        <f>IFERROR(VLOOKUP($B795,class!A$154:A$455,1,FALSE),"")</f>
        <v>Wychavon</v>
      </c>
      <c r="D795" s="34">
        <f t="shared" si="115"/>
        <v>64</v>
      </c>
      <c r="E795" s="34">
        <f t="shared" si="115"/>
        <v>69</v>
      </c>
      <c r="F795" s="34">
        <f t="shared" si="115"/>
        <v>74</v>
      </c>
      <c r="G795" s="34">
        <f t="shared" si="115"/>
        <v>221</v>
      </c>
      <c r="H795" s="34">
        <f t="shared" si="115"/>
        <v>309</v>
      </c>
      <c r="I795" s="34">
        <f t="shared" si="115"/>
        <v>159</v>
      </c>
      <c r="J795" s="34">
        <f t="shared" si="115"/>
        <v>14</v>
      </c>
      <c r="K795" s="34">
        <f t="shared" si="115"/>
        <v>177</v>
      </c>
      <c r="L795" s="34">
        <f t="shared" si="115"/>
        <v>429</v>
      </c>
      <c r="M795" s="34">
        <f t="shared" si="115"/>
        <v>373</v>
      </c>
      <c r="N795" s="34">
        <f t="shared" si="115"/>
        <v>366</v>
      </c>
      <c r="O795" s="34">
        <f t="shared" si="116"/>
        <v>331</v>
      </c>
      <c r="U795" t="e">
        <f>VLOOKUP(B795,'16-64 population'!$A$8:$L$418,12,FALSE)</f>
        <v>#N/A</v>
      </c>
    </row>
    <row r="796" spans="1:21" x14ac:dyDescent="0.3">
      <c r="B796" t="s">
        <v>370</v>
      </c>
      <c r="C796" t="str">
        <f>IFERROR(VLOOKUP($B796,class!A$154:A$455,1,FALSE),"")</f>
        <v>Wyre Forest</v>
      </c>
      <c r="D796" s="34">
        <f t="shared" si="115"/>
        <v>40</v>
      </c>
      <c r="E796" s="34">
        <f t="shared" si="115"/>
        <v>66</v>
      </c>
      <c r="F796" s="34">
        <f t="shared" si="115"/>
        <v>92</v>
      </c>
      <c r="G796" s="34">
        <f t="shared" si="115"/>
        <v>41</v>
      </c>
      <c r="H796" s="34">
        <f t="shared" si="115"/>
        <v>187</v>
      </c>
      <c r="I796" s="34">
        <f t="shared" si="115"/>
        <v>150</v>
      </c>
      <c r="J796" s="34">
        <f t="shared" si="115"/>
        <v>55</v>
      </c>
      <c r="K796" s="34">
        <f t="shared" si="115"/>
        <v>117</v>
      </c>
      <c r="L796" s="34">
        <f t="shared" si="115"/>
        <v>16</v>
      </c>
      <c r="M796" s="34">
        <f t="shared" si="115"/>
        <v>103</v>
      </c>
      <c r="N796" s="34">
        <f t="shared" si="115"/>
        <v>42</v>
      </c>
      <c r="O796" s="34">
        <f t="shared" si="116"/>
        <v>82</v>
      </c>
      <c r="U796" t="e">
        <f>VLOOKUP(B796,'16-64 population'!$A$8:$L$418,12,FALSE)</f>
        <v>#N/A</v>
      </c>
    </row>
    <row r="797" spans="1:21" x14ac:dyDescent="0.3">
      <c r="U797" t="e">
        <f>SUM(U788:U796)</f>
        <v>#N/A</v>
      </c>
    </row>
  </sheetData>
  <hyperlinks>
    <hyperlink ref="A452" r:id="rId1" xr:uid="{A374D395-D5D7-499A-B570-B3CEBF5CEDB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40E9D-52CF-40DA-8C37-6007A0A01510}">
  <sheetPr codeName="Sheet6"/>
  <dimension ref="A1:AB432"/>
  <sheetViews>
    <sheetView topLeftCell="K406" workbookViewId="0">
      <selection activeCell="AA87" sqref="AA87"/>
    </sheetView>
  </sheetViews>
  <sheetFormatPr defaultRowHeight="14.4" x14ac:dyDescent="0.3"/>
  <cols>
    <col min="1" max="1" width="25" customWidth="1" collapsed="1"/>
    <col min="2" max="12" width="14" customWidth="1" collapsed="1"/>
    <col min="27" max="27" width="71.33203125" bestFit="1" customWidth="1"/>
  </cols>
  <sheetData>
    <row r="1" spans="1:28" ht="15.6" x14ac:dyDescent="0.3">
      <c r="A1" s="40" t="s">
        <v>909</v>
      </c>
      <c r="AA1" s="40" t="s">
        <v>909</v>
      </c>
    </row>
    <row r="2" spans="1:28" x14ac:dyDescent="0.3">
      <c r="A2" s="41" t="s">
        <v>910</v>
      </c>
      <c r="AA2" s="41" t="s">
        <v>988</v>
      </c>
    </row>
    <row r="4" spans="1:28" x14ac:dyDescent="0.3">
      <c r="A4" s="42" t="s">
        <v>911</v>
      </c>
      <c r="B4" s="42" t="s">
        <v>912</v>
      </c>
      <c r="AA4" s="69" t="s">
        <v>911</v>
      </c>
      <c r="AB4" s="69" t="s">
        <v>912</v>
      </c>
    </row>
    <row r="5" spans="1:28" x14ac:dyDescent="0.3">
      <c r="A5" s="42" t="s">
        <v>913</v>
      </c>
      <c r="B5" s="42" t="s">
        <v>914</v>
      </c>
      <c r="AA5" s="69" t="s">
        <v>913</v>
      </c>
      <c r="AB5" s="69" t="s">
        <v>914</v>
      </c>
    </row>
    <row r="7" spans="1:28" x14ac:dyDescent="0.3">
      <c r="A7" s="43" t="s">
        <v>915</v>
      </c>
      <c r="B7" s="44">
        <v>2009</v>
      </c>
      <c r="C7" s="44">
        <v>2010</v>
      </c>
      <c r="D7" s="44">
        <v>2011</v>
      </c>
      <c r="E7" s="44">
        <v>2012</v>
      </c>
      <c r="F7" s="44">
        <v>2013</v>
      </c>
      <c r="G7" s="44">
        <v>2014</v>
      </c>
      <c r="H7" s="44">
        <v>2015</v>
      </c>
      <c r="I7" s="44">
        <v>2016</v>
      </c>
      <c r="J7" s="44">
        <v>2017</v>
      </c>
      <c r="K7" s="44">
        <v>2018</v>
      </c>
      <c r="L7" s="44">
        <v>2019</v>
      </c>
      <c r="M7" s="44">
        <v>2020</v>
      </c>
      <c r="AA7" s="43" t="s">
        <v>915</v>
      </c>
      <c r="AB7" s="44">
        <v>2020</v>
      </c>
    </row>
    <row r="8" spans="1:28" x14ac:dyDescent="0.3">
      <c r="A8" s="42" t="s">
        <v>916</v>
      </c>
      <c r="B8" s="45">
        <v>152776</v>
      </c>
      <c r="C8" s="45">
        <v>155364</v>
      </c>
      <c r="D8" s="45">
        <v>157979</v>
      </c>
      <c r="E8" s="45">
        <v>158874</v>
      </c>
      <c r="F8" s="45">
        <v>160229</v>
      </c>
      <c r="G8" s="45">
        <v>161147</v>
      </c>
      <c r="H8" s="45">
        <v>162073</v>
      </c>
      <c r="I8" s="45">
        <v>160821</v>
      </c>
      <c r="J8" s="45">
        <v>159013</v>
      </c>
      <c r="K8" s="45">
        <v>157195</v>
      </c>
      <c r="L8" s="45">
        <v>157090</v>
      </c>
      <c r="M8">
        <f>VLOOKUP(A8,AA$8:AB$432,2,FALSE)</f>
        <v>156660</v>
      </c>
      <c r="AA8" s="69" t="s">
        <v>389</v>
      </c>
      <c r="AB8" s="70">
        <v>35233879</v>
      </c>
    </row>
    <row r="9" spans="1:28" x14ac:dyDescent="0.3">
      <c r="A9" s="42" t="s">
        <v>917</v>
      </c>
      <c r="B9" s="45">
        <v>162513</v>
      </c>
      <c r="C9" s="45">
        <v>164131</v>
      </c>
      <c r="D9" s="45">
        <v>165016</v>
      </c>
      <c r="E9" s="45">
        <v>164888</v>
      </c>
      <c r="F9" s="45">
        <v>165275</v>
      </c>
      <c r="G9" s="45">
        <v>166071</v>
      </c>
      <c r="H9" s="45">
        <v>166393</v>
      </c>
      <c r="I9" s="45">
        <v>165548</v>
      </c>
      <c r="J9" s="45">
        <v>164106</v>
      </c>
      <c r="K9" s="45">
        <v>162638</v>
      </c>
      <c r="L9" s="45">
        <v>161121</v>
      </c>
      <c r="M9">
        <f t="shared" ref="M9:M73" si="0">VLOOKUP(A9,AA$8:AB$432,2,FALSE)</f>
        <v>160000</v>
      </c>
      <c r="AA9" s="69" t="s">
        <v>37</v>
      </c>
      <c r="AB9" s="70">
        <v>65149</v>
      </c>
    </row>
    <row r="10" spans="1:28" x14ac:dyDescent="0.3">
      <c r="A10" s="42" t="s">
        <v>333</v>
      </c>
      <c r="B10" s="45">
        <v>37338</v>
      </c>
      <c r="C10" s="45">
        <v>37291</v>
      </c>
      <c r="D10" s="45">
        <v>37170</v>
      </c>
      <c r="E10" s="45">
        <v>37154</v>
      </c>
      <c r="F10" s="45">
        <v>37292</v>
      </c>
      <c r="G10" s="45">
        <v>37386</v>
      </c>
      <c r="H10" s="45">
        <v>37443</v>
      </c>
      <c r="I10" s="45">
        <v>37459</v>
      </c>
      <c r="J10" s="45">
        <v>37220</v>
      </c>
      <c r="K10" s="45">
        <v>37192</v>
      </c>
      <c r="L10" s="45">
        <v>37271</v>
      </c>
      <c r="M10">
        <f t="shared" si="0"/>
        <v>37115</v>
      </c>
      <c r="AA10" s="69" t="s">
        <v>34</v>
      </c>
      <c r="AB10" s="70">
        <v>330290</v>
      </c>
    </row>
    <row r="11" spans="1:28" x14ac:dyDescent="0.3">
      <c r="A11" s="42" t="s">
        <v>157</v>
      </c>
      <c r="B11" s="45">
        <v>60365</v>
      </c>
      <c r="C11" s="45">
        <v>60130</v>
      </c>
      <c r="D11" s="45">
        <v>60105</v>
      </c>
      <c r="E11" s="45">
        <v>59226</v>
      </c>
      <c r="F11" s="45">
        <v>58796</v>
      </c>
      <c r="G11" s="45">
        <v>58497</v>
      </c>
      <c r="H11" s="45">
        <v>58350</v>
      </c>
      <c r="I11" s="45">
        <v>58160</v>
      </c>
      <c r="J11" s="45">
        <v>57888</v>
      </c>
      <c r="K11" s="45">
        <v>57685</v>
      </c>
      <c r="L11" s="45">
        <v>57555</v>
      </c>
      <c r="M11">
        <f t="shared" si="0"/>
        <v>57383</v>
      </c>
      <c r="AA11" s="69" t="s">
        <v>47</v>
      </c>
      <c r="AB11" s="70">
        <v>57470</v>
      </c>
    </row>
    <row r="12" spans="1:28" x14ac:dyDescent="0.3">
      <c r="A12" s="42" t="s">
        <v>210</v>
      </c>
      <c r="B12" s="45">
        <v>77950</v>
      </c>
      <c r="C12" s="45">
        <v>78022</v>
      </c>
      <c r="D12" s="45">
        <v>78050</v>
      </c>
      <c r="E12" s="45">
        <v>77372</v>
      </c>
      <c r="F12" s="45">
        <v>77312</v>
      </c>
      <c r="G12" s="45">
        <v>77081</v>
      </c>
      <c r="H12" s="45">
        <v>76800</v>
      </c>
      <c r="I12" s="45">
        <v>76866</v>
      </c>
      <c r="J12" s="45">
        <v>77260</v>
      </c>
      <c r="K12" s="45">
        <v>77382</v>
      </c>
      <c r="L12" s="45">
        <v>78127</v>
      </c>
      <c r="M12">
        <f t="shared" si="0"/>
        <v>78398</v>
      </c>
      <c r="AA12" s="69" t="s">
        <v>64</v>
      </c>
      <c r="AB12" s="70">
        <v>88116</v>
      </c>
    </row>
    <row r="13" spans="1:28" x14ac:dyDescent="0.3">
      <c r="A13" s="42" t="s">
        <v>918</v>
      </c>
      <c r="B13" s="45">
        <v>72020</v>
      </c>
      <c r="C13" s="45">
        <v>72311</v>
      </c>
      <c r="D13" s="45">
        <v>72755</v>
      </c>
      <c r="E13" s="45">
        <v>72006</v>
      </c>
      <c r="F13" s="45">
        <v>71557</v>
      </c>
      <c r="G13" s="45">
        <v>71419</v>
      </c>
      <c r="H13" s="45">
        <v>71170</v>
      </c>
      <c r="I13" s="45">
        <v>70588</v>
      </c>
      <c r="J13" s="45">
        <v>70187</v>
      </c>
      <c r="K13" s="45">
        <v>69499</v>
      </c>
      <c r="L13" s="45">
        <v>69265</v>
      </c>
      <c r="M13">
        <f t="shared" si="0"/>
        <v>68871</v>
      </c>
      <c r="AA13" s="69" t="s">
        <v>75</v>
      </c>
      <c r="AB13" s="70">
        <v>190384</v>
      </c>
    </row>
    <row r="14" spans="1:28" x14ac:dyDescent="0.3">
      <c r="A14" s="42" t="s">
        <v>919</v>
      </c>
      <c r="B14" s="45">
        <v>88981</v>
      </c>
      <c r="C14" s="45">
        <v>88914</v>
      </c>
      <c r="D14" s="45">
        <v>88982</v>
      </c>
      <c r="E14" s="45">
        <v>88760</v>
      </c>
      <c r="F14" s="45">
        <v>88661</v>
      </c>
      <c r="G14" s="45">
        <v>88527</v>
      </c>
      <c r="H14" s="45">
        <v>88604</v>
      </c>
      <c r="I14" s="45">
        <v>88583</v>
      </c>
      <c r="J14" s="45">
        <v>88800</v>
      </c>
      <c r="K14" s="45">
        <v>89070</v>
      </c>
      <c r="L14" s="45">
        <v>89460</v>
      </c>
      <c r="M14">
        <f t="shared" si="0"/>
        <v>89397</v>
      </c>
      <c r="AA14" s="69" t="s">
        <v>90</v>
      </c>
      <c r="AB14" s="70">
        <v>81235</v>
      </c>
    </row>
    <row r="15" spans="1:28" x14ac:dyDescent="0.3">
      <c r="A15" s="42" t="s">
        <v>920</v>
      </c>
      <c r="B15" s="45">
        <v>100113</v>
      </c>
      <c r="C15" s="45">
        <v>99715</v>
      </c>
      <c r="D15" s="45">
        <v>99276</v>
      </c>
      <c r="E15" s="45">
        <v>98835</v>
      </c>
      <c r="F15" s="45">
        <v>97937</v>
      </c>
      <c r="G15" s="45">
        <v>97225</v>
      </c>
      <c r="H15" s="45">
        <v>97333</v>
      </c>
      <c r="I15" s="45">
        <v>97159</v>
      </c>
      <c r="J15" s="45">
        <v>96879</v>
      </c>
      <c r="K15" s="45">
        <v>96970</v>
      </c>
      <c r="L15" s="45">
        <v>97003</v>
      </c>
      <c r="M15">
        <f t="shared" si="0"/>
        <v>96960</v>
      </c>
      <c r="AA15" s="69" t="s">
        <v>105</v>
      </c>
      <c r="AB15" s="70">
        <v>121061</v>
      </c>
    </row>
    <row r="16" spans="1:28" x14ac:dyDescent="0.3">
      <c r="A16" s="42" t="s">
        <v>921</v>
      </c>
      <c r="B16" s="45">
        <v>55889</v>
      </c>
      <c r="C16" s="45">
        <v>54990</v>
      </c>
      <c r="D16" s="45">
        <v>55083</v>
      </c>
      <c r="E16" s="45">
        <v>52683</v>
      </c>
      <c r="F16" s="45">
        <v>53605</v>
      </c>
      <c r="G16" s="45">
        <v>52959</v>
      </c>
      <c r="H16" s="45">
        <v>52274</v>
      </c>
      <c r="I16" s="45">
        <v>52336</v>
      </c>
      <c r="J16" s="45">
        <v>51810</v>
      </c>
      <c r="K16" s="45">
        <v>51276</v>
      </c>
      <c r="L16" s="45">
        <v>50754</v>
      </c>
      <c r="M16">
        <f t="shared" si="0"/>
        <v>50511</v>
      </c>
      <c r="AA16" s="69" t="s">
        <v>239</v>
      </c>
      <c r="AB16" s="70">
        <v>127079</v>
      </c>
    </row>
    <row r="17" spans="1:28" x14ac:dyDescent="0.3">
      <c r="A17" s="42" t="s">
        <v>922</v>
      </c>
      <c r="B17" s="45">
        <v>126275</v>
      </c>
      <c r="C17" s="45">
        <v>127179</v>
      </c>
      <c r="D17" s="45">
        <v>128079</v>
      </c>
      <c r="E17" s="45">
        <v>128785</v>
      </c>
      <c r="F17" s="45">
        <v>129026</v>
      </c>
      <c r="G17" s="45">
        <v>129787</v>
      </c>
      <c r="H17" s="45">
        <v>130776</v>
      </c>
      <c r="I17" s="45">
        <v>131773</v>
      </c>
      <c r="J17" s="45">
        <v>132261</v>
      </c>
      <c r="K17" s="45">
        <v>133113</v>
      </c>
      <c r="L17" s="45">
        <v>133918</v>
      </c>
      <c r="M17">
        <f t="shared" si="0"/>
        <v>134193</v>
      </c>
      <c r="AA17" s="69" t="s">
        <v>241</v>
      </c>
      <c r="AB17" s="70">
        <v>209565</v>
      </c>
    </row>
    <row r="18" spans="1:28" x14ac:dyDescent="0.3">
      <c r="A18" s="42" t="s">
        <v>337</v>
      </c>
      <c r="B18" s="45">
        <v>86902</v>
      </c>
      <c r="C18" s="45">
        <v>86988</v>
      </c>
      <c r="D18" s="45">
        <v>86788</v>
      </c>
      <c r="E18" s="45">
        <v>86601</v>
      </c>
      <c r="F18" s="45">
        <v>86627</v>
      </c>
      <c r="G18" s="45">
        <v>86910</v>
      </c>
      <c r="H18" s="45">
        <v>87136</v>
      </c>
      <c r="I18" s="45">
        <v>87512</v>
      </c>
      <c r="J18" s="45">
        <v>87868</v>
      </c>
      <c r="K18" s="45">
        <v>88203</v>
      </c>
      <c r="L18" s="45">
        <v>88428</v>
      </c>
      <c r="M18">
        <f t="shared" si="0"/>
        <v>88158</v>
      </c>
      <c r="AA18" s="69" t="s">
        <v>5</v>
      </c>
      <c r="AB18" s="70">
        <v>128563</v>
      </c>
    </row>
    <row r="19" spans="1:28" x14ac:dyDescent="0.3">
      <c r="A19" s="42" t="s">
        <v>347</v>
      </c>
      <c r="B19" s="45">
        <v>75876</v>
      </c>
      <c r="C19" s="45">
        <v>76056</v>
      </c>
      <c r="D19" s="45">
        <v>76338</v>
      </c>
      <c r="E19" s="45">
        <v>76153</v>
      </c>
      <c r="F19" s="45">
        <v>76576</v>
      </c>
      <c r="G19" s="45">
        <v>76823</v>
      </c>
      <c r="H19" s="45">
        <v>77354</v>
      </c>
      <c r="I19" s="45">
        <v>77789</v>
      </c>
      <c r="J19" s="45">
        <v>78461</v>
      </c>
      <c r="K19" s="45">
        <v>78711</v>
      </c>
      <c r="L19" s="45">
        <v>78943</v>
      </c>
      <c r="M19">
        <f t="shared" si="0"/>
        <v>79159</v>
      </c>
      <c r="AA19" s="69" t="s">
        <v>8</v>
      </c>
      <c r="AB19" s="70">
        <v>93238</v>
      </c>
    </row>
    <row r="20" spans="1:28" x14ac:dyDescent="0.3">
      <c r="A20" s="42" t="s">
        <v>330</v>
      </c>
      <c r="B20" s="45">
        <v>72421</v>
      </c>
      <c r="C20" s="45">
        <v>72931</v>
      </c>
      <c r="D20" s="45">
        <v>73631</v>
      </c>
      <c r="E20" s="45">
        <v>73929</v>
      </c>
      <c r="F20" s="45">
        <v>74266</v>
      </c>
      <c r="G20" s="45">
        <v>74770</v>
      </c>
      <c r="H20" s="45">
        <v>74982</v>
      </c>
      <c r="I20" s="45">
        <v>75905</v>
      </c>
      <c r="J20" s="45">
        <v>76639</v>
      </c>
      <c r="K20" s="45">
        <v>77552</v>
      </c>
      <c r="L20" s="45">
        <v>77892</v>
      </c>
      <c r="M20">
        <f t="shared" si="0"/>
        <v>78314</v>
      </c>
      <c r="AA20" s="69" t="s">
        <v>10</v>
      </c>
      <c r="AB20" s="70">
        <v>173572</v>
      </c>
    </row>
    <row r="21" spans="1:28" x14ac:dyDescent="0.3">
      <c r="A21" s="42" t="s">
        <v>76</v>
      </c>
      <c r="B21" s="45">
        <v>111357</v>
      </c>
      <c r="C21" s="45">
        <v>111952</v>
      </c>
      <c r="D21" s="45">
        <v>112962</v>
      </c>
      <c r="E21" s="45">
        <v>113530</v>
      </c>
      <c r="F21" s="45">
        <v>114841</v>
      </c>
      <c r="G21" s="45">
        <v>116383</v>
      </c>
      <c r="H21" s="45">
        <v>118811</v>
      </c>
      <c r="I21" s="45">
        <v>121248</v>
      </c>
      <c r="J21" s="45">
        <v>122974</v>
      </c>
      <c r="K21" s="45">
        <v>124696</v>
      </c>
      <c r="L21" s="45">
        <v>126455</v>
      </c>
      <c r="M21">
        <f t="shared" si="0"/>
        <v>128662</v>
      </c>
      <c r="AA21" s="69" t="s">
        <v>7</v>
      </c>
      <c r="AB21" s="70">
        <v>93526</v>
      </c>
    </row>
    <row r="22" spans="1:28" x14ac:dyDescent="0.3">
      <c r="A22" s="42" t="s">
        <v>207</v>
      </c>
      <c r="B22" s="45">
        <v>53364</v>
      </c>
      <c r="C22" s="45">
        <v>53235</v>
      </c>
      <c r="D22" s="45">
        <v>52972</v>
      </c>
      <c r="E22" s="45">
        <v>52286</v>
      </c>
      <c r="F22" s="45">
        <v>52139</v>
      </c>
      <c r="G22" s="45">
        <v>52057</v>
      </c>
      <c r="H22" s="45">
        <v>51944</v>
      </c>
      <c r="I22" s="45">
        <v>51912</v>
      </c>
      <c r="J22" s="45">
        <v>52033</v>
      </c>
      <c r="K22" s="45">
        <v>52143</v>
      </c>
      <c r="L22" s="45">
        <v>52179</v>
      </c>
      <c r="M22">
        <f t="shared" si="0"/>
        <v>52714</v>
      </c>
      <c r="AA22" s="69" t="s">
        <v>9</v>
      </c>
      <c r="AB22" s="70">
        <v>83865</v>
      </c>
    </row>
    <row r="23" spans="1:28" x14ac:dyDescent="0.3">
      <c r="A23" s="42" t="s">
        <v>60</v>
      </c>
      <c r="B23" s="45">
        <v>112268</v>
      </c>
      <c r="C23" s="45">
        <v>116171</v>
      </c>
      <c r="D23" s="45">
        <v>119166</v>
      </c>
      <c r="E23" s="45">
        <v>120718</v>
      </c>
      <c r="F23" s="45">
        <v>122874</v>
      </c>
      <c r="G23" s="45">
        <v>125635</v>
      </c>
      <c r="H23" s="45">
        <v>128584</v>
      </c>
      <c r="I23" s="45">
        <v>131749</v>
      </c>
      <c r="J23" s="45">
        <v>133380</v>
      </c>
      <c r="K23" s="45">
        <v>134378</v>
      </c>
      <c r="L23" s="45">
        <v>135145</v>
      </c>
      <c r="M23">
        <f t="shared" si="0"/>
        <v>135749</v>
      </c>
      <c r="AA23" s="69" t="s">
        <v>24</v>
      </c>
      <c r="AB23" s="70">
        <v>227980</v>
      </c>
    </row>
    <row r="24" spans="1:28" x14ac:dyDescent="0.3">
      <c r="A24" s="42" t="s">
        <v>70</v>
      </c>
      <c r="B24" s="45">
        <v>228299</v>
      </c>
      <c r="C24" s="45">
        <v>231634</v>
      </c>
      <c r="D24" s="45">
        <v>235392</v>
      </c>
      <c r="E24" s="45">
        <v>237904</v>
      </c>
      <c r="F24" s="45">
        <v>239962</v>
      </c>
      <c r="G24" s="45">
        <v>242838</v>
      </c>
      <c r="H24" s="45">
        <v>245697</v>
      </c>
      <c r="I24" s="45">
        <v>249052</v>
      </c>
      <c r="J24" s="45">
        <v>249882</v>
      </c>
      <c r="K24" s="45">
        <v>251855</v>
      </c>
      <c r="L24" s="45">
        <v>254007</v>
      </c>
      <c r="M24">
        <f t="shared" si="0"/>
        <v>255524</v>
      </c>
      <c r="AA24" s="69" t="s">
        <v>26</v>
      </c>
      <c r="AB24" s="70">
        <v>206998</v>
      </c>
    </row>
    <row r="25" spans="1:28" x14ac:dyDescent="0.3">
      <c r="A25" s="42" t="s">
        <v>228</v>
      </c>
      <c r="B25" s="45">
        <v>147573</v>
      </c>
      <c r="C25" s="45">
        <v>147783</v>
      </c>
      <c r="D25" s="45">
        <v>148553</v>
      </c>
      <c r="E25" s="45">
        <v>148673</v>
      </c>
      <c r="F25" s="45">
        <v>149515</v>
      </c>
      <c r="G25" s="45">
        <v>150234</v>
      </c>
      <c r="H25" s="45">
        <v>150958</v>
      </c>
      <c r="I25" s="45">
        <v>151597</v>
      </c>
      <c r="J25" s="45">
        <v>151710</v>
      </c>
      <c r="K25" s="45">
        <v>152202</v>
      </c>
      <c r="L25" s="45">
        <v>152684</v>
      </c>
      <c r="M25">
        <f t="shared" si="0"/>
        <v>153077</v>
      </c>
      <c r="AA25" s="69" t="s">
        <v>45</v>
      </c>
      <c r="AB25" s="70">
        <v>79700</v>
      </c>
    </row>
    <row r="26" spans="1:28" x14ac:dyDescent="0.3">
      <c r="A26" s="42" t="s">
        <v>170</v>
      </c>
      <c r="B26" s="45">
        <v>44212</v>
      </c>
      <c r="C26" s="45">
        <v>43988</v>
      </c>
      <c r="D26" s="45">
        <v>43698</v>
      </c>
      <c r="E26" s="45">
        <v>42916</v>
      </c>
      <c r="F26" s="45">
        <v>42160</v>
      </c>
      <c r="G26" s="45">
        <v>41875</v>
      </c>
      <c r="H26" s="45">
        <v>41696</v>
      </c>
      <c r="I26" s="45">
        <v>41341</v>
      </c>
      <c r="J26" s="45">
        <v>40980</v>
      </c>
      <c r="K26" s="45">
        <v>40920</v>
      </c>
      <c r="L26" s="45">
        <v>40678</v>
      </c>
      <c r="M26">
        <f t="shared" si="0"/>
        <v>40394</v>
      </c>
      <c r="AA26" s="69" t="s">
        <v>117</v>
      </c>
      <c r="AB26" s="70">
        <v>129913</v>
      </c>
    </row>
    <row r="27" spans="1:28" x14ac:dyDescent="0.3">
      <c r="A27" s="42" t="s">
        <v>65</v>
      </c>
      <c r="B27" s="45">
        <v>110718</v>
      </c>
      <c r="C27" s="45">
        <v>110918</v>
      </c>
      <c r="D27" s="45">
        <v>111412</v>
      </c>
      <c r="E27" s="45">
        <v>111498</v>
      </c>
      <c r="F27" s="45">
        <v>112114</v>
      </c>
      <c r="G27" s="45">
        <v>113290</v>
      </c>
      <c r="H27" s="45">
        <v>113908</v>
      </c>
      <c r="I27" s="45">
        <v>114571</v>
      </c>
      <c r="J27" s="45">
        <v>114532</v>
      </c>
      <c r="K27" s="45">
        <v>115191</v>
      </c>
      <c r="L27" s="45">
        <v>115415</v>
      </c>
      <c r="M27">
        <f t="shared" si="0"/>
        <v>115403</v>
      </c>
      <c r="AA27" s="69" t="s">
        <v>158</v>
      </c>
      <c r="AB27" s="70">
        <v>294473</v>
      </c>
    </row>
    <row r="28" spans="1:28" x14ac:dyDescent="0.3">
      <c r="A28" s="42" t="s">
        <v>233</v>
      </c>
      <c r="B28" s="45">
        <v>108296</v>
      </c>
      <c r="C28" s="45">
        <v>109274</v>
      </c>
      <c r="D28" s="45">
        <v>110144</v>
      </c>
      <c r="E28" s="45">
        <v>110333</v>
      </c>
      <c r="F28" s="45">
        <v>110404</v>
      </c>
      <c r="G28" s="45">
        <v>110510</v>
      </c>
      <c r="H28" s="45">
        <v>110753</v>
      </c>
      <c r="I28" s="45">
        <v>110873</v>
      </c>
      <c r="J28" s="45">
        <v>110329</v>
      </c>
      <c r="K28" s="45">
        <v>110124</v>
      </c>
      <c r="L28" s="45">
        <v>110247</v>
      </c>
      <c r="M28">
        <f t="shared" si="0"/>
        <v>110835</v>
      </c>
      <c r="AA28" s="69" t="s">
        <v>192</v>
      </c>
      <c r="AB28" s="70">
        <v>176177</v>
      </c>
    </row>
    <row r="29" spans="1:28" x14ac:dyDescent="0.3">
      <c r="A29" s="42" t="s">
        <v>351</v>
      </c>
      <c r="B29" s="45">
        <v>71836</v>
      </c>
      <c r="C29" s="45">
        <v>71892</v>
      </c>
      <c r="D29" s="45">
        <v>71726</v>
      </c>
      <c r="E29" s="45">
        <v>71130</v>
      </c>
      <c r="F29" s="45">
        <v>70931</v>
      </c>
      <c r="G29" s="45">
        <v>70823</v>
      </c>
      <c r="H29" s="45">
        <v>70729</v>
      </c>
      <c r="I29" s="45">
        <v>70617</v>
      </c>
      <c r="J29" s="45">
        <v>70762</v>
      </c>
      <c r="K29" s="45">
        <v>70491</v>
      </c>
      <c r="L29" s="45">
        <v>70353</v>
      </c>
      <c r="M29">
        <f t="shared" si="0"/>
        <v>70610</v>
      </c>
      <c r="AA29" s="69" t="s">
        <v>195</v>
      </c>
      <c r="AB29" s="70">
        <v>116957</v>
      </c>
    </row>
    <row r="30" spans="1:28" x14ac:dyDescent="0.3">
      <c r="A30" s="42" t="s">
        <v>0</v>
      </c>
      <c r="B30" s="45">
        <v>112790</v>
      </c>
      <c r="C30" s="45">
        <v>113308</v>
      </c>
      <c r="D30" s="45">
        <v>113926</v>
      </c>
      <c r="E30" s="45">
        <v>114182</v>
      </c>
      <c r="F30" s="45">
        <v>115414</v>
      </c>
      <c r="G30" s="45">
        <v>116355</v>
      </c>
      <c r="H30" s="45">
        <v>118663</v>
      </c>
      <c r="I30" s="45">
        <v>120431</v>
      </c>
      <c r="J30" s="45">
        <v>121530</v>
      </c>
      <c r="K30" s="45">
        <v>123823</v>
      </c>
      <c r="L30" s="45">
        <v>124250</v>
      </c>
      <c r="M30">
        <f t="shared" si="0"/>
        <v>126621</v>
      </c>
      <c r="AA30" s="69" t="s">
        <v>197</v>
      </c>
      <c r="AB30" s="70">
        <v>391653</v>
      </c>
    </row>
    <row r="31" spans="1:28" x14ac:dyDescent="0.3">
      <c r="A31" s="42" t="s">
        <v>4</v>
      </c>
      <c r="B31" s="45">
        <v>99423</v>
      </c>
      <c r="C31" s="45">
        <v>100521</v>
      </c>
      <c r="D31" s="45">
        <v>101111</v>
      </c>
      <c r="E31" s="45">
        <v>101387</v>
      </c>
      <c r="F31" s="45">
        <v>102028</v>
      </c>
      <c r="G31" s="45">
        <v>102985</v>
      </c>
      <c r="H31" s="45">
        <v>104085</v>
      </c>
      <c r="I31" s="45">
        <v>105091</v>
      </c>
      <c r="J31" s="45">
        <v>105027</v>
      </c>
      <c r="K31" s="45">
        <v>105372</v>
      </c>
      <c r="L31" s="45">
        <v>105832</v>
      </c>
      <c r="M31">
        <f t="shared" si="0"/>
        <v>106353</v>
      </c>
      <c r="AA31" s="69" t="s">
        <v>199</v>
      </c>
      <c r="AB31" s="70">
        <v>145944</v>
      </c>
    </row>
    <row r="32" spans="1:28" x14ac:dyDescent="0.3">
      <c r="A32" s="42" t="s">
        <v>923</v>
      </c>
      <c r="B32" s="45">
        <v>219107</v>
      </c>
      <c r="C32" s="45">
        <v>220769</v>
      </c>
      <c r="D32" s="45">
        <v>220623</v>
      </c>
      <c r="E32" s="45">
        <v>220092</v>
      </c>
      <c r="F32" s="45">
        <v>220584</v>
      </c>
      <c r="G32" s="45">
        <v>221482</v>
      </c>
      <c r="H32" s="45">
        <v>223018</v>
      </c>
      <c r="I32" s="45">
        <v>223119</v>
      </c>
      <c r="J32" s="45">
        <v>222861</v>
      </c>
      <c r="K32" s="45">
        <v>223776</v>
      </c>
      <c r="L32" s="45">
        <v>224250</v>
      </c>
      <c r="M32">
        <f t="shared" si="0"/>
        <v>223119</v>
      </c>
      <c r="AA32" s="69" t="s">
        <v>201</v>
      </c>
      <c r="AB32" s="70">
        <v>138173</v>
      </c>
    </row>
    <row r="33" spans="1:28" x14ac:dyDescent="0.3">
      <c r="A33" s="42" t="s">
        <v>81</v>
      </c>
      <c r="B33" s="45">
        <v>144957</v>
      </c>
      <c r="C33" s="45">
        <v>146566</v>
      </c>
      <c r="D33" s="45">
        <v>147684</v>
      </c>
      <c r="E33" s="45">
        <v>147720</v>
      </c>
      <c r="F33" s="45">
        <v>148997</v>
      </c>
      <c r="G33" s="45">
        <v>150836</v>
      </c>
      <c r="H33" s="45">
        <v>152443</v>
      </c>
      <c r="I33" s="45">
        <v>154320</v>
      </c>
      <c r="J33" s="45">
        <v>154917</v>
      </c>
      <c r="K33" s="45">
        <v>155514</v>
      </c>
      <c r="L33" s="45">
        <v>156000</v>
      </c>
      <c r="M33">
        <f t="shared" si="0"/>
        <v>156646</v>
      </c>
      <c r="AA33" s="69" t="s">
        <v>203</v>
      </c>
      <c r="AB33" s="70">
        <v>172890</v>
      </c>
    </row>
    <row r="34" spans="1:28" x14ac:dyDescent="0.3">
      <c r="A34" s="42" t="s">
        <v>12</v>
      </c>
      <c r="B34" s="45">
        <v>672588</v>
      </c>
      <c r="C34" s="45">
        <v>680716</v>
      </c>
      <c r="D34" s="45">
        <v>690517</v>
      </c>
      <c r="E34" s="45">
        <v>696331</v>
      </c>
      <c r="F34" s="45">
        <v>699528</v>
      </c>
      <c r="G34" s="45">
        <v>705477</v>
      </c>
      <c r="H34" s="45">
        <v>713729</v>
      </c>
      <c r="I34" s="45">
        <v>725339</v>
      </c>
      <c r="J34" s="45">
        <v>731462</v>
      </c>
      <c r="K34" s="45">
        <v>733615</v>
      </c>
      <c r="L34" s="45">
        <v>733627</v>
      </c>
      <c r="M34">
        <f t="shared" si="0"/>
        <v>733995</v>
      </c>
      <c r="AA34" s="69" t="s">
        <v>204</v>
      </c>
      <c r="AB34" s="70">
        <v>177878</v>
      </c>
    </row>
    <row r="35" spans="1:28" x14ac:dyDescent="0.3">
      <c r="A35" s="42" t="s">
        <v>150</v>
      </c>
      <c r="B35" s="45">
        <v>59564</v>
      </c>
      <c r="C35" s="45">
        <v>59585</v>
      </c>
      <c r="D35" s="45">
        <v>59519</v>
      </c>
      <c r="E35" s="45">
        <v>59165</v>
      </c>
      <c r="F35" s="45">
        <v>59079</v>
      </c>
      <c r="G35" s="45">
        <v>59191</v>
      </c>
      <c r="H35" s="45">
        <v>59225</v>
      </c>
      <c r="I35" s="45">
        <v>59781</v>
      </c>
      <c r="J35" s="45">
        <v>60370</v>
      </c>
      <c r="K35" s="45">
        <v>60965</v>
      </c>
      <c r="L35" s="45">
        <v>61510</v>
      </c>
      <c r="M35">
        <f t="shared" si="0"/>
        <v>61757</v>
      </c>
      <c r="AA35" s="69" t="s">
        <v>206</v>
      </c>
      <c r="AB35" s="70">
        <v>141160</v>
      </c>
    </row>
    <row r="36" spans="1:28" x14ac:dyDescent="0.3">
      <c r="A36" s="42" t="s">
        <v>7</v>
      </c>
      <c r="B36" s="45">
        <v>93096</v>
      </c>
      <c r="C36" s="45">
        <v>93716</v>
      </c>
      <c r="D36" s="45">
        <v>94217</v>
      </c>
      <c r="E36" s="45">
        <v>93760</v>
      </c>
      <c r="F36" s="45">
        <v>93365</v>
      </c>
      <c r="G36" s="45">
        <v>92813</v>
      </c>
      <c r="H36" s="45">
        <v>92807</v>
      </c>
      <c r="I36" s="45">
        <v>92978</v>
      </c>
      <c r="J36" s="45">
        <v>92819</v>
      </c>
      <c r="K36" s="45">
        <v>92908</v>
      </c>
      <c r="L36" s="45">
        <v>93335</v>
      </c>
      <c r="M36">
        <f t="shared" si="0"/>
        <v>93526</v>
      </c>
      <c r="AA36" s="69" t="s">
        <v>209</v>
      </c>
      <c r="AB36" s="70">
        <v>145441</v>
      </c>
    </row>
    <row r="37" spans="1:28" x14ac:dyDescent="0.3">
      <c r="A37" s="42" t="s">
        <v>9</v>
      </c>
      <c r="B37" s="45">
        <v>89997</v>
      </c>
      <c r="C37" s="45">
        <v>89967</v>
      </c>
      <c r="D37" s="45">
        <v>89317</v>
      </c>
      <c r="E37" s="45">
        <v>88463</v>
      </c>
      <c r="F37" s="45">
        <v>87928</v>
      </c>
      <c r="G37" s="45">
        <v>87053</v>
      </c>
      <c r="H37" s="45">
        <v>86304</v>
      </c>
      <c r="I37" s="45">
        <v>86062</v>
      </c>
      <c r="J37" s="45">
        <v>85626</v>
      </c>
      <c r="K37" s="45">
        <v>84940</v>
      </c>
      <c r="L37" s="45">
        <v>84720</v>
      </c>
      <c r="M37">
        <f t="shared" si="0"/>
        <v>83865</v>
      </c>
      <c r="AA37" s="69" t="s">
        <v>212</v>
      </c>
      <c r="AB37" s="70">
        <v>205270</v>
      </c>
    </row>
    <row r="38" spans="1:28" x14ac:dyDescent="0.3">
      <c r="A38" s="42" t="s">
        <v>924</v>
      </c>
      <c r="B38" s="45">
        <v>44826</v>
      </c>
      <c r="C38" s="45">
        <v>44792</v>
      </c>
      <c r="D38" s="45">
        <v>44821</v>
      </c>
      <c r="E38" s="45">
        <v>44496</v>
      </c>
      <c r="F38" s="45">
        <v>44305</v>
      </c>
      <c r="G38" s="45">
        <v>44014</v>
      </c>
      <c r="H38" s="45">
        <v>43837</v>
      </c>
      <c r="I38" s="45">
        <v>43811</v>
      </c>
      <c r="J38" s="45">
        <v>43748</v>
      </c>
      <c r="K38" s="45">
        <v>43592</v>
      </c>
      <c r="L38" s="45">
        <v>43433</v>
      </c>
      <c r="M38">
        <f t="shared" si="0"/>
        <v>43637</v>
      </c>
      <c r="AA38" s="69" t="s">
        <v>31</v>
      </c>
      <c r="AB38" s="70">
        <v>745117</v>
      </c>
    </row>
    <row r="39" spans="1:28" x14ac:dyDescent="0.3">
      <c r="A39" s="42" t="s">
        <v>218</v>
      </c>
      <c r="B39" s="45">
        <v>48069</v>
      </c>
      <c r="C39" s="45">
        <v>48286</v>
      </c>
      <c r="D39" s="45">
        <v>48447</v>
      </c>
      <c r="E39" s="45">
        <v>48412</v>
      </c>
      <c r="F39" s="45">
        <v>48361</v>
      </c>
      <c r="G39" s="45">
        <v>48504</v>
      </c>
      <c r="H39" s="45">
        <v>48843</v>
      </c>
      <c r="I39" s="45">
        <v>48963</v>
      </c>
      <c r="J39" s="45">
        <v>49415</v>
      </c>
      <c r="K39" s="45">
        <v>49557</v>
      </c>
      <c r="L39" s="45">
        <v>50085</v>
      </c>
      <c r="M39">
        <f t="shared" si="0"/>
        <v>50518</v>
      </c>
      <c r="AA39" s="69" t="s">
        <v>216</v>
      </c>
      <c r="AB39" s="70">
        <v>94864</v>
      </c>
    </row>
    <row r="40" spans="1:28" x14ac:dyDescent="0.3">
      <c r="A40" s="42" t="s">
        <v>192</v>
      </c>
      <c r="B40" s="45">
        <v>175203</v>
      </c>
      <c r="C40" s="45">
        <v>176244</v>
      </c>
      <c r="D40" s="45">
        <v>177266</v>
      </c>
      <c r="E40" s="45">
        <v>176875</v>
      </c>
      <c r="F40" s="45">
        <v>176465</v>
      </c>
      <c r="G40" s="45">
        <v>175661</v>
      </c>
      <c r="H40" s="45">
        <v>175543</v>
      </c>
      <c r="I40" s="45">
        <v>175976</v>
      </c>
      <c r="J40" s="45">
        <v>175795</v>
      </c>
      <c r="K40" s="45">
        <v>175341</v>
      </c>
      <c r="L40" s="45">
        <v>176041</v>
      </c>
      <c r="M40">
        <f t="shared" si="0"/>
        <v>176177</v>
      </c>
      <c r="AA40" s="69" t="s">
        <v>219</v>
      </c>
      <c r="AB40" s="70">
        <v>339133</v>
      </c>
    </row>
    <row r="41" spans="1:28" x14ac:dyDescent="0.3">
      <c r="A41" s="42" t="s">
        <v>213</v>
      </c>
      <c r="B41" s="45">
        <v>40063</v>
      </c>
      <c r="C41" s="45">
        <v>40628</v>
      </c>
      <c r="D41" s="45">
        <v>40393</v>
      </c>
      <c r="E41" s="45">
        <v>40040</v>
      </c>
      <c r="F41" s="45">
        <v>40342</v>
      </c>
      <c r="G41" s="45">
        <v>40612</v>
      </c>
      <c r="H41" s="45">
        <v>40658</v>
      </c>
      <c r="I41" s="45">
        <v>41118</v>
      </c>
      <c r="J41" s="45">
        <v>41348</v>
      </c>
      <c r="K41" s="45">
        <v>41712</v>
      </c>
      <c r="L41" s="45">
        <v>41970</v>
      </c>
      <c r="M41">
        <f t="shared" si="0"/>
        <v>42302</v>
      </c>
      <c r="AA41" s="69" t="s">
        <v>220</v>
      </c>
      <c r="AB41" s="70">
        <v>162187</v>
      </c>
    </row>
    <row r="42" spans="1:28" x14ac:dyDescent="0.3">
      <c r="A42" t="s">
        <v>14</v>
      </c>
      <c r="B42">
        <v>115174</v>
      </c>
      <c r="C42">
        <v>119360</v>
      </c>
      <c r="D42">
        <v>122554</v>
      </c>
      <c r="E42">
        <v>123784</v>
      </c>
      <c r="F42">
        <v>124215</v>
      </c>
      <c r="G42">
        <v>124819</v>
      </c>
      <c r="H42">
        <v>125786</v>
      </c>
      <c r="I42">
        <v>126717</v>
      </c>
      <c r="J42">
        <v>126913</v>
      </c>
      <c r="K42">
        <v>126161</v>
      </c>
      <c r="L42">
        <v>124545</v>
      </c>
      <c r="M42">
        <f t="shared" si="0"/>
        <v>125099</v>
      </c>
      <c r="AA42" s="69" t="s">
        <v>222</v>
      </c>
      <c r="AB42" s="70">
        <v>110667</v>
      </c>
    </row>
    <row r="43" spans="1:28" x14ac:dyDescent="0.3">
      <c r="A43" s="42" t="s">
        <v>11</v>
      </c>
      <c r="B43" s="45">
        <v>231950</v>
      </c>
      <c r="C43" s="45">
        <v>236949</v>
      </c>
      <c r="D43" s="45">
        <v>240717</v>
      </c>
      <c r="E43" s="45">
        <v>240618</v>
      </c>
      <c r="F43" s="45">
        <v>240661</v>
      </c>
      <c r="G43" s="45">
        <v>241442</v>
      </c>
      <c r="H43" s="45">
        <v>242321</v>
      </c>
      <c r="I43" s="45">
        <v>243556</v>
      </c>
      <c r="J43" s="45">
        <v>243864</v>
      </c>
      <c r="K43" s="45">
        <v>242786</v>
      </c>
      <c r="L43" s="45">
        <v>240905</v>
      </c>
      <c r="M43">
        <f t="shared" si="0"/>
        <v>241735</v>
      </c>
      <c r="AA43" s="69" t="s">
        <v>224</v>
      </c>
      <c r="AB43" s="70">
        <v>192904</v>
      </c>
    </row>
    <row r="44" spans="1:28" x14ac:dyDescent="0.3">
      <c r="A44" s="42" t="s">
        <v>16</v>
      </c>
      <c r="B44" s="45">
        <v>75431</v>
      </c>
      <c r="C44" s="45">
        <v>75793</v>
      </c>
      <c r="D44" s="45">
        <v>76035</v>
      </c>
      <c r="E44" s="45">
        <v>76373</v>
      </c>
      <c r="F44" s="45">
        <v>76693</v>
      </c>
      <c r="G44" s="45">
        <v>77422</v>
      </c>
      <c r="H44" s="45">
        <v>78058</v>
      </c>
      <c r="I44" s="45">
        <v>78146</v>
      </c>
      <c r="J44" s="45">
        <v>78396</v>
      </c>
      <c r="K44" s="45">
        <v>78807</v>
      </c>
      <c r="L44" s="45">
        <v>79196</v>
      </c>
      <c r="M44">
        <f t="shared" si="0"/>
        <v>79883</v>
      </c>
      <c r="AA44" s="69" t="s">
        <v>43</v>
      </c>
      <c r="AB44" s="70">
        <v>196469</v>
      </c>
    </row>
    <row r="45" spans="1:28" x14ac:dyDescent="0.3">
      <c r="A45" s="42" t="s">
        <v>27</v>
      </c>
      <c r="B45" s="45">
        <v>324012</v>
      </c>
      <c r="C45" s="45">
        <v>327498</v>
      </c>
      <c r="D45" s="45">
        <v>330990</v>
      </c>
      <c r="E45" s="45">
        <v>329430</v>
      </c>
      <c r="F45" s="45">
        <v>328557</v>
      </c>
      <c r="G45" s="45">
        <v>327991</v>
      </c>
      <c r="H45" s="45">
        <v>328648</v>
      </c>
      <c r="I45" s="45">
        <v>329144</v>
      </c>
      <c r="J45" s="45">
        <v>329336</v>
      </c>
      <c r="K45" s="45">
        <v>330115</v>
      </c>
      <c r="L45" s="45">
        <v>330964</v>
      </c>
      <c r="M45">
        <f t="shared" si="0"/>
        <v>332559</v>
      </c>
      <c r="AA45" s="69" t="s">
        <v>55</v>
      </c>
      <c r="AB45" s="70">
        <v>167455</v>
      </c>
    </row>
    <row r="46" spans="1:28" x14ac:dyDescent="0.3">
      <c r="A46" s="42" t="s">
        <v>74</v>
      </c>
      <c r="B46" s="45">
        <v>93013</v>
      </c>
      <c r="C46" s="45">
        <v>93414</v>
      </c>
      <c r="D46" s="45">
        <v>93771</v>
      </c>
      <c r="E46" s="45">
        <v>93245</v>
      </c>
      <c r="F46" s="45">
        <v>92897</v>
      </c>
      <c r="G46" s="45">
        <v>92920</v>
      </c>
      <c r="H46" s="45">
        <v>92880</v>
      </c>
      <c r="I46" s="45">
        <v>92639</v>
      </c>
      <c r="J46" s="45">
        <v>92581</v>
      </c>
      <c r="K46" s="45">
        <v>91962</v>
      </c>
      <c r="L46" s="45">
        <v>92217</v>
      </c>
      <c r="M46">
        <f t="shared" si="0"/>
        <v>92272</v>
      </c>
      <c r="AA46" s="69" t="s">
        <v>69</v>
      </c>
      <c r="AB46" s="70">
        <v>95130</v>
      </c>
    </row>
    <row r="47" spans="1:28" x14ac:dyDescent="0.3">
      <c r="A47" s="42" t="s">
        <v>255</v>
      </c>
      <c r="B47" s="45">
        <v>79357</v>
      </c>
      <c r="C47" s="45">
        <v>79300</v>
      </c>
      <c r="D47" s="45">
        <v>79564</v>
      </c>
      <c r="E47" s="45">
        <v>79151</v>
      </c>
      <c r="F47" s="45">
        <v>79166</v>
      </c>
      <c r="G47" s="45">
        <v>79266</v>
      </c>
      <c r="H47" s="45">
        <v>79789</v>
      </c>
      <c r="I47" s="45">
        <v>80073</v>
      </c>
      <c r="J47" s="45">
        <v>80559</v>
      </c>
      <c r="K47" s="45">
        <v>80662</v>
      </c>
      <c r="L47" s="45">
        <v>80472</v>
      </c>
      <c r="M47">
        <f t="shared" si="0"/>
        <v>81026</v>
      </c>
      <c r="AA47" s="69" t="s">
        <v>71</v>
      </c>
      <c r="AB47" s="70">
        <v>103586</v>
      </c>
    </row>
    <row r="48" spans="1:28" x14ac:dyDescent="0.3">
      <c r="A48" s="42" t="s">
        <v>89</v>
      </c>
      <c r="B48" s="45">
        <v>205932</v>
      </c>
      <c r="C48" s="45">
        <v>210783</v>
      </c>
      <c r="D48" s="45">
        <v>216488</v>
      </c>
      <c r="E48" s="45">
        <v>216655</v>
      </c>
      <c r="F48" s="45">
        <v>217483</v>
      </c>
      <c r="G48" s="45">
        <v>218068</v>
      </c>
      <c r="H48" s="45">
        <v>219217</v>
      </c>
      <c r="I48" s="45">
        <v>219949</v>
      </c>
      <c r="J48" s="45">
        <v>220418</v>
      </c>
      <c r="K48" s="45">
        <v>220379</v>
      </c>
      <c r="L48" s="45">
        <v>218386</v>
      </c>
      <c r="M48">
        <f t="shared" si="0"/>
        <v>215316</v>
      </c>
      <c r="AA48" s="69" t="s">
        <v>128</v>
      </c>
      <c r="AB48" s="70">
        <v>139430</v>
      </c>
    </row>
    <row r="49" spans="1:28" x14ac:dyDescent="0.3">
      <c r="A49" s="42" t="s">
        <v>83</v>
      </c>
      <c r="B49" s="45">
        <v>45395</v>
      </c>
      <c r="C49" s="45">
        <v>45820</v>
      </c>
      <c r="D49" s="45">
        <v>46196</v>
      </c>
      <c r="E49" s="45">
        <v>45952</v>
      </c>
      <c r="F49" s="45">
        <v>46130</v>
      </c>
      <c r="G49" s="45">
        <v>46971</v>
      </c>
      <c r="H49" s="45">
        <v>47066</v>
      </c>
      <c r="I49" s="45">
        <v>47061</v>
      </c>
      <c r="J49" s="45">
        <v>46863</v>
      </c>
      <c r="K49" s="45">
        <v>46694</v>
      </c>
      <c r="L49" s="45">
        <v>46905</v>
      </c>
      <c r="M49">
        <f t="shared" si="0"/>
        <v>47161</v>
      </c>
      <c r="AA49" s="69" t="s">
        <v>321</v>
      </c>
      <c r="AB49" s="70">
        <v>362222</v>
      </c>
    </row>
    <row r="50" spans="1:28" x14ac:dyDescent="0.3">
      <c r="A50" s="42" t="s">
        <v>925</v>
      </c>
      <c r="B50" s="45">
        <v>88133</v>
      </c>
      <c r="C50" s="45">
        <v>88502</v>
      </c>
      <c r="D50" s="45">
        <v>89024</v>
      </c>
      <c r="E50" s="45">
        <v>88373</v>
      </c>
      <c r="F50" s="45">
        <v>88396</v>
      </c>
      <c r="G50" s="45">
        <v>88406</v>
      </c>
      <c r="H50" s="45">
        <v>88794</v>
      </c>
      <c r="I50" s="45">
        <v>89157</v>
      </c>
      <c r="J50" s="45">
        <v>89437</v>
      </c>
      <c r="K50" s="45">
        <v>89388</v>
      </c>
      <c r="L50" s="45">
        <v>90908</v>
      </c>
      <c r="M50">
        <f t="shared" si="0"/>
        <v>91186</v>
      </c>
      <c r="AA50" s="69" t="s">
        <v>228</v>
      </c>
      <c r="AB50" s="70">
        <v>153077</v>
      </c>
    </row>
    <row r="51" spans="1:28" x14ac:dyDescent="0.3">
      <c r="A51" s="42" t="s">
        <v>18</v>
      </c>
      <c r="B51" s="45">
        <v>186530</v>
      </c>
      <c r="C51" s="45">
        <v>189991</v>
      </c>
      <c r="D51" s="45">
        <v>192652</v>
      </c>
      <c r="E51" s="45">
        <v>194286</v>
      </c>
      <c r="F51" s="45">
        <v>195586</v>
      </c>
      <c r="G51" s="45">
        <v>197562</v>
      </c>
      <c r="H51" s="45">
        <v>200419</v>
      </c>
      <c r="I51" s="45">
        <v>203119</v>
      </c>
      <c r="J51" s="45">
        <v>204444</v>
      </c>
      <c r="K51" s="45">
        <v>206515</v>
      </c>
      <c r="L51" s="45">
        <v>207228</v>
      </c>
      <c r="M51">
        <f t="shared" si="0"/>
        <v>207971</v>
      </c>
      <c r="AA51" s="69" t="s">
        <v>231</v>
      </c>
      <c r="AB51" s="70">
        <v>191880</v>
      </c>
    </row>
    <row r="52" spans="1:28" x14ac:dyDescent="0.3">
      <c r="A52" s="42" t="s">
        <v>20</v>
      </c>
      <c r="B52" s="45">
        <v>288284</v>
      </c>
      <c r="C52" s="45">
        <v>290547</v>
      </c>
      <c r="D52" s="45">
        <v>293294</v>
      </c>
      <c r="E52" s="45">
        <v>295162</v>
      </c>
      <c r="F52" s="45">
        <v>298510</v>
      </c>
      <c r="G52" s="45">
        <v>302104</v>
      </c>
      <c r="H52" s="45">
        <v>307499</v>
      </c>
      <c r="I52" s="45">
        <v>311522</v>
      </c>
      <c r="J52" s="45">
        <v>314057</v>
      </c>
      <c r="K52" s="45">
        <v>317778</v>
      </c>
      <c r="L52" s="45">
        <v>317249</v>
      </c>
      <c r="M52">
        <f t="shared" si="0"/>
        <v>319878</v>
      </c>
      <c r="AA52" s="69" t="s">
        <v>232</v>
      </c>
      <c r="AB52" s="70">
        <v>161162</v>
      </c>
    </row>
    <row r="53" spans="1:28" x14ac:dyDescent="0.3">
      <c r="A53" s="42" t="s">
        <v>262</v>
      </c>
      <c r="B53" s="45">
        <v>76020</v>
      </c>
      <c r="C53" s="45">
        <v>75978</v>
      </c>
      <c r="D53" s="45">
        <v>75797</v>
      </c>
      <c r="E53" s="45">
        <v>74958</v>
      </c>
      <c r="F53" s="45">
        <v>74572</v>
      </c>
      <c r="G53" s="45">
        <v>74335</v>
      </c>
      <c r="H53" s="45">
        <v>74409</v>
      </c>
      <c r="I53" s="45">
        <v>74444</v>
      </c>
      <c r="J53" s="45">
        <v>74847</v>
      </c>
      <c r="K53" s="45">
        <v>75017</v>
      </c>
      <c r="L53" s="45">
        <v>75505</v>
      </c>
      <c r="M53">
        <f t="shared" si="0"/>
        <v>76210</v>
      </c>
      <c r="AA53" s="69" t="s">
        <v>235</v>
      </c>
      <c r="AB53" s="70">
        <v>388384</v>
      </c>
    </row>
    <row r="54" spans="1:28" x14ac:dyDescent="0.3">
      <c r="A54" s="42" t="s">
        <v>100</v>
      </c>
      <c r="B54" s="45">
        <v>195637</v>
      </c>
      <c r="C54" s="45">
        <v>196507</v>
      </c>
      <c r="D54" s="45">
        <v>197398</v>
      </c>
      <c r="E54" s="45">
        <v>197992</v>
      </c>
      <c r="F54" s="45">
        <v>200059</v>
      </c>
      <c r="G54" s="45">
        <v>201550</v>
      </c>
      <c r="H54" s="45">
        <v>203932</v>
      </c>
      <c r="I54" s="45">
        <v>204412</v>
      </c>
      <c r="J54" s="45">
        <v>205143</v>
      </c>
      <c r="K54" s="45">
        <v>205493</v>
      </c>
      <c r="L54" s="45">
        <v>206398</v>
      </c>
      <c r="M54">
        <f t="shared" si="0"/>
        <v>206779</v>
      </c>
      <c r="AA54" s="69" t="s">
        <v>27</v>
      </c>
      <c r="AB54" s="70">
        <v>332559</v>
      </c>
    </row>
    <row r="55" spans="1:28" x14ac:dyDescent="0.3">
      <c r="A55" s="42" t="s">
        <v>356</v>
      </c>
      <c r="B55" s="45">
        <v>58416</v>
      </c>
      <c r="C55" s="45">
        <v>58131</v>
      </c>
      <c r="D55" s="45">
        <v>57978</v>
      </c>
      <c r="E55" s="45">
        <v>57817</v>
      </c>
      <c r="F55" s="45">
        <v>57821</v>
      </c>
      <c r="G55" s="45">
        <v>57964</v>
      </c>
      <c r="H55" s="45">
        <v>57821</v>
      </c>
      <c r="I55" s="45">
        <v>58088</v>
      </c>
      <c r="J55" s="45">
        <v>58409</v>
      </c>
      <c r="K55" s="45">
        <v>58678</v>
      </c>
      <c r="L55" s="45">
        <v>58890</v>
      </c>
      <c r="M55">
        <f t="shared" si="0"/>
        <v>59086</v>
      </c>
      <c r="AA55" s="69" t="s">
        <v>33</v>
      </c>
      <c r="AB55" s="70">
        <v>130170</v>
      </c>
    </row>
    <row r="56" spans="1:28" x14ac:dyDescent="0.3">
      <c r="A56" s="42" t="s">
        <v>287</v>
      </c>
      <c r="B56" s="45">
        <v>59200</v>
      </c>
      <c r="C56" s="45">
        <v>59350</v>
      </c>
      <c r="D56" s="45">
        <v>59546</v>
      </c>
      <c r="E56" s="45">
        <v>59525</v>
      </c>
      <c r="F56" s="45">
        <v>59624</v>
      </c>
      <c r="G56" s="45">
        <v>59896</v>
      </c>
      <c r="H56" s="45">
        <v>60057</v>
      </c>
      <c r="I56" s="45">
        <v>60252</v>
      </c>
      <c r="J56" s="45">
        <v>59965</v>
      </c>
      <c r="K56" s="45">
        <v>59938</v>
      </c>
      <c r="L56" s="45">
        <v>59990</v>
      </c>
      <c r="M56">
        <f t="shared" si="0"/>
        <v>60187</v>
      </c>
      <c r="AA56" s="69" t="s">
        <v>44</v>
      </c>
      <c r="AB56" s="70">
        <v>272911</v>
      </c>
    </row>
    <row r="57" spans="1:28" x14ac:dyDescent="0.3">
      <c r="A57" s="42" t="s">
        <v>354</v>
      </c>
      <c r="B57" s="45">
        <v>71330</v>
      </c>
      <c r="C57" s="45">
        <v>70996</v>
      </c>
      <c r="D57" s="45">
        <v>70933</v>
      </c>
      <c r="E57" s="45">
        <v>70539</v>
      </c>
      <c r="F57" s="45">
        <v>70335</v>
      </c>
      <c r="G57" s="45">
        <v>70145</v>
      </c>
      <c r="H57" s="45">
        <v>70080</v>
      </c>
      <c r="I57" s="45">
        <v>69870</v>
      </c>
      <c r="J57" s="45">
        <v>70016</v>
      </c>
      <c r="K57" s="45">
        <v>70035</v>
      </c>
      <c r="L57" s="45">
        <v>70417</v>
      </c>
      <c r="M57">
        <f t="shared" si="0"/>
        <v>70951</v>
      </c>
      <c r="AA57" s="69" t="s">
        <v>56</v>
      </c>
      <c r="AB57" s="70">
        <v>520582</v>
      </c>
    </row>
    <row r="58" spans="1:28" x14ac:dyDescent="0.3">
      <c r="A58" s="42" t="s">
        <v>77</v>
      </c>
      <c r="B58" s="45">
        <v>317155</v>
      </c>
      <c r="C58" s="45">
        <v>318464</v>
      </c>
      <c r="D58" s="45">
        <v>319524</v>
      </c>
      <c r="E58" s="45">
        <v>318720</v>
      </c>
      <c r="F58" s="45">
        <v>319195</v>
      </c>
      <c r="G58" s="45">
        <v>321057</v>
      </c>
      <c r="H58" s="45">
        <v>323626</v>
      </c>
      <c r="I58" s="45">
        <v>326148</v>
      </c>
      <c r="J58" s="45">
        <v>326628</v>
      </c>
      <c r="K58" s="45">
        <v>327716</v>
      </c>
      <c r="L58" s="45">
        <v>328473</v>
      </c>
      <c r="M58">
        <f t="shared" si="0"/>
        <v>329564</v>
      </c>
      <c r="AA58" s="69" t="s">
        <v>63</v>
      </c>
      <c r="AB58" s="70">
        <v>217097</v>
      </c>
    </row>
    <row r="59" spans="1:28" x14ac:dyDescent="0.3">
      <c r="A59" s="42" t="s">
        <v>378</v>
      </c>
      <c r="B59" s="45">
        <v>317155</v>
      </c>
      <c r="C59" s="45">
        <v>318464</v>
      </c>
      <c r="D59" s="45">
        <v>319524</v>
      </c>
      <c r="E59" s="45">
        <v>318720</v>
      </c>
      <c r="F59" s="45">
        <v>319195</v>
      </c>
      <c r="G59" s="45">
        <v>321057</v>
      </c>
      <c r="H59" s="45">
        <v>323626</v>
      </c>
      <c r="I59" s="45">
        <v>326148</v>
      </c>
      <c r="J59" s="45">
        <v>326628</v>
      </c>
      <c r="K59" s="45">
        <v>327716</v>
      </c>
      <c r="L59" s="45">
        <v>328473</v>
      </c>
      <c r="M59">
        <f t="shared" si="0"/>
        <v>329564</v>
      </c>
      <c r="AA59" s="69" t="s">
        <v>40</v>
      </c>
      <c r="AB59" s="70">
        <v>160852</v>
      </c>
    </row>
    <row r="60" spans="1:28" x14ac:dyDescent="0.3">
      <c r="A60" s="42" t="s">
        <v>30</v>
      </c>
      <c r="B60" s="45">
        <v>55878</v>
      </c>
      <c r="C60" s="45">
        <v>55644</v>
      </c>
      <c r="D60" s="45">
        <v>55650</v>
      </c>
      <c r="E60" s="45">
        <v>55013</v>
      </c>
      <c r="F60" s="45">
        <v>54400</v>
      </c>
      <c r="G60" s="45">
        <v>54179</v>
      </c>
      <c r="H60" s="45">
        <v>53860</v>
      </c>
      <c r="I60" s="45">
        <v>53609</v>
      </c>
      <c r="J60" s="45">
        <v>53345</v>
      </c>
      <c r="K60" s="45">
        <v>53557</v>
      </c>
      <c r="L60" s="45">
        <v>53540</v>
      </c>
      <c r="M60">
        <f t="shared" si="0"/>
        <v>53701</v>
      </c>
      <c r="AA60" s="69" t="s">
        <v>57</v>
      </c>
      <c r="AB60" s="70">
        <v>234562</v>
      </c>
    </row>
    <row r="61" spans="1:28" x14ac:dyDescent="0.3">
      <c r="A61" s="42" t="s">
        <v>195</v>
      </c>
      <c r="B61" s="45">
        <v>118213</v>
      </c>
      <c r="C61" s="45">
        <v>118586</v>
      </c>
      <c r="D61" s="45">
        <v>118477</v>
      </c>
      <c r="E61" s="45">
        <v>117568</v>
      </c>
      <c r="F61" s="45">
        <v>116944</v>
      </c>
      <c r="G61" s="45">
        <v>116593</v>
      </c>
      <c r="H61" s="45">
        <v>116351</v>
      </c>
      <c r="I61" s="45">
        <v>116435</v>
      </c>
      <c r="J61" s="45">
        <v>116697</v>
      </c>
      <c r="K61" s="45">
        <v>116625</v>
      </c>
      <c r="L61" s="45">
        <v>117077</v>
      </c>
      <c r="M61">
        <f t="shared" si="0"/>
        <v>116957</v>
      </c>
      <c r="AA61" s="69" t="s">
        <v>78</v>
      </c>
      <c r="AB61" s="70">
        <v>235356</v>
      </c>
    </row>
    <row r="62" spans="1:28" x14ac:dyDescent="0.3">
      <c r="A62" s="42" t="s">
        <v>926</v>
      </c>
      <c r="B62" s="45">
        <v>113781</v>
      </c>
      <c r="C62" s="45">
        <v>113997</v>
      </c>
      <c r="D62" s="45">
        <v>114124</v>
      </c>
      <c r="E62" s="45">
        <v>113437</v>
      </c>
      <c r="F62" s="45">
        <v>113128</v>
      </c>
      <c r="G62" s="45">
        <v>113073</v>
      </c>
      <c r="H62" s="45">
        <v>112580</v>
      </c>
      <c r="I62" s="45">
        <v>112305</v>
      </c>
      <c r="J62" s="45">
        <v>112151</v>
      </c>
      <c r="K62" s="45">
        <v>111948</v>
      </c>
      <c r="L62" s="45">
        <v>111682</v>
      </c>
      <c r="M62">
        <f t="shared" si="0"/>
        <v>112583</v>
      </c>
      <c r="AA62" s="69" t="s">
        <v>92</v>
      </c>
      <c r="AB62" s="70">
        <v>23453</v>
      </c>
    </row>
    <row r="63" spans="1:28" x14ac:dyDescent="0.3">
      <c r="A63" s="42" t="s">
        <v>33</v>
      </c>
      <c r="B63" s="45">
        <v>130439</v>
      </c>
      <c r="C63" s="45">
        <v>130769</v>
      </c>
      <c r="D63" s="45">
        <v>131348</v>
      </c>
      <c r="E63" s="45">
        <v>130754</v>
      </c>
      <c r="F63" s="45">
        <v>130525</v>
      </c>
      <c r="G63" s="45">
        <v>130251</v>
      </c>
      <c r="H63" s="45">
        <v>130065</v>
      </c>
      <c r="I63" s="45">
        <v>130288</v>
      </c>
      <c r="J63" s="45">
        <v>129950</v>
      </c>
      <c r="K63" s="45">
        <v>129922</v>
      </c>
      <c r="L63" s="45">
        <v>130306</v>
      </c>
      <c r="M63">
        <f t="shared" si="0"/>
        <v>130170</v>
      </c>
      <c r="AA63" s="69" t="s">
        <v>211</v>
      </c>
      <c r="AB63" s="70">
        <v>492434</v>
      </c>
    </row>
    <row r="64" spans="1:28" x14ac:dyDescent="0.3">
      <c r="A64" s="42" t="s">
        <v>118</v>
      </c>
      <c r="B64" s="45">
        <v>85575</v>
      </c>
      <c r="C64" s="45">
        <v>88448</v>
      </c>
      <c r="D64" s="45">
        <v>90324</v>
      </c>
      <c r="E64" s="45">
        <v>89121</v>
      </c>
      <c r="F64" s="45">
        <v>88882</v>
      </c>
      <c r="G64" s="45">
        <v>88782</v>
      </c>
      <c r="H64" s="45">
        <v>89406</v>
      </c>
      <c r="I64" s="45">
        <v>88476</v>
      </c>
      <c r="J64" s="45">
        <v>88336</v>
      </c>
      <c r="K64" s="45">
        <v>88275</v>
      </c>
      <c r="L64" s="45">
        <v>86721</v>
      </c>
      <c r="M64">
        <f t="shared" si="0"/>
        <v>86344</v>
      </c>
      <c r="AA64" s="69" t="s">
        <v>151</v>
      </c>
      <c r="AB64" s="70">
        <v>439003</v>
      </c>
    </row>
    <row r="65" spans="1:28" x14ac:dyDescent="0.3">
      <c r="A65" s="42" t="s">
        <v>119</v>
      </c>
      <c r="B65" s="45">
        <v>399355</v>
      </c>
      <c r="C65" s="45">
        <v>404369</v>
      </c>
      <c r="D65" s="45">
        <v>408141</v>
      </c>
      <c r="E65" s="45">
        <v>405630</v>
      </c>
      <c r="F65" s="45">
        <v>404078</v>
      </c>
      <c r="G65" s="45">
        <v>405156</v>
      </c>
      <c r="H65" s="45">
        <v>407355</v>
      </c>
      <c r="I65" s="45">
        <v>406623</v>
      </c>
      <c r="J65" s="45">
        <v>406918</v>
      </c>
      <c r="K65" s="45">
        <v>406961</v>
      </c>
      <c r="L65" s="45">
        <v>405777</v>
      </c>
      <c r="M65">
        <f t="shared" si="0"/>
        <v>406640</v>
      </c>
      <c r="AA65" s="69" t="s">
        <v>214</v>
      </c>
      <c r="AB65" s="70">
        <v>452175</v>
      </c>
    </row>
    <row r="66" spans="1:28" x14ac:dyDescent="0.3">
      <c r="A66" s="42" t="s">
        <v>110</v>
      </c>
      <c r="B66" s="45">
        <v>155710</v>
      </c>
      <c r="C66" s="45">
        <v>156344</v>
      </c>
      <c r="D66" s="45">
        <v>160488</v>
      </c>
      <c r="E66" s="45">
        <v>162495</v>
      </c>
      <c r="F66" s="45">
        <v>165621</v>
      </c>
      <c r="G66" s="45">
        <v>168561</v>
      </c>
      <c r="H66" s="45">
        <v>173526</v>
      </c>
      <c r="I66" s="45">
        <v>176601</v>
      </c>
      <c r="J66" s="45">
        <v>178983</v>
      </c>
      <c r="K66" s="45">
        <v>185276</v>
      </c>
      <c r="L66" s="45">
        <v>190433</v>
      </c>
      <c r="M66">
        <f t="shared" si="0"/>
        <v>197375</v>
      </c>
      <c r="AA66" s="69" t="s">
        <v>290</v>
      </c>
      <c r="AB66" s="70">
        <v>463408</v>
      </c>
    </row>
    <row r="67" spans="1:28" x14ac:dyDescent="0.3">
      <c r="A67" s="42" t="s">
        <v>139</v>
      </c>
      <c r="B67" s="45">
        <v>63272</v>
      </c>
      <c r="C67" s="45">
        <v>63288</v>
      </c>
      <c r="D67" s="45">
        <v>63437</v>
      </c>
      <c r="E67" s="45">
        <v>63284</v>
      </c>
      <c r="F67" s="45">
        <v>63057</v>
      </c>
      <c r="G67" s="45">
        <v>63027</v>
      </c>
      <c r="H67" s="45">
        <v>62726</v>
      </c>
      <c r="I67" s="45">
        <v>62483</v>
      </c>
      <c r="J67" s="45">
        <v>62728</v>
      </c>
      <c r="K67" s="45">
        <v>63240</v>
      </c>
      <c r="L67" s="45">
        <v>63360</v>
      </c>
      <c r="M67">
        <f t="shared" si="0"/>
        <v>63714</v>
      </c>
      <c r="AA67" s="69" t="s">
        <v>348</v>
      </c>
      <c r="AB67" s="70">
        <v>507365</v>
      </c>
    </row>
    <row r="68" spans="1:28" x14ac:dyDescent="0.3">
      <c r="A68" s="42" t="s">
        <v>336</v>
      </c>
      <c r="B68" s="45">
        <v>93927</v>
      </c>
      <c r="C68" s="45">
        <v>95636</v>
      </c>
      <c r="D68" s="45">
        <v>96717</v>
      </c>
      <c r="E68" s="45">
        <v>98000</v>
      </c>
      <c r="F68" s="45">
        <v>99019</v>
      </c>
      <c r="G68" s="45">
        <v>100167</v>
      </c>
      <c r="H68" s="45">
        <v>102137</v>
      </c>
      <c r="I68" s="45">
        <v>104255</v>
      </c>
      <c r="J68" s="45">
        <v>105009</v>
      </c>
      <c r="K68" s="45">
        <v>104852</v>
      </c>
      <c r="L68" s="45">
        <v>105014</v>
      </c>
      <c r="M68">
        <f t="shared" si="0"/>
        <v>105674</v>
      </c>
      <c r="AA68" s="69" t="s">
        <v>49</v>
      </c>
      <c r="AB68" s="70">
        <v>113009</v>
      </c>
    </row>
    <row r="69" spans="1:28" x14ac:dyDescent="0.3">
      <c r="A69" s="42" t="s">
        <v>927</v>
      </c>
      <c r="B69" s="45">
        <v>231518</v>
      </c>
      <c r="C69" s="45">
        <v>234020</v>
      </c>
      <c r="D69" s="45">
        <v>236627</v>
      </c>
      <c r="E69" s="45">
        <v>237862</v>
      </c>
      <c r="F69" s="45">
        <v>239644</v>
      </c>
      <c r="G69" s="45">
        <v>240759</v>
      </c>
      <c r="H69" s="45">
        <v>242014</v>
      </c>
      <c r="I69" s="45">
        <v>244293</v>
      </c>
      <c r="J69" s="45">
        <v>244981</v>
      </c>
      <c r="K69" s="45">
        <v>245484</v>
      </c>
      <c r="L69" s="45">
        <v>247118</v>
      </c>
      <c r="M69">
        <f t="shared" si="0"/>
        <v>248400</v>
      </c>
      <c r="AA69" s="69" t="s">
        <v>95</v>
      </c>
      <c r="AB69" s="70">
        <v>191066</v>
      </c>
    </row>
    <row r="70" spans="1:28" x14ac:dyDescent="0.3">
      <c r="A70" s="42" t="s">
        <v>180</v>
      </c>
      <c r="B70" s="45">
        <v>69287</v>
      </c>
      <c r="C70" s="45">
        <v>69098</v>
      </c>
      <c r="D70" s="45">
        <v>69013</v>
      </c>
      <c r="E70" s="45">
        <v>68626</v>
      </c>
      <c r="F70" s="45">
        <v>68300</v>
      </c>
      <c r="G70" s="45">
        <v>67636</v>
      </c>
      <c r="H70" s="45">
        <v>67058</v>
      </c>
      <c r="I70" s="45">
        <v>66678</v>
      </c>
      <c r="J70" s="45">
        <v>66155</v>
      </c>
      <c r="K70" s="45">
        <v>65806</v>
      </c>
      <c r="L70" s="45">
        <v>65520</v>
      </c>
      <c r="M70">
        <f t="shared" si="0"/>
        <v>65238</v>
      </c>
      <c r="AA70" s="69" t="s">
        <v>107</v>
      </c>
      <c r="AB70" s="70">
        <v>159523</v>
      </c>
    </row>
    <row r="71" spans="1:28" x14ac:dyDescent="0.3">
      <c r="A71" s="42" t="s">
        <v>928</v>
      </c>
      <c r="B71" s="45">
        <v>112784</v>
      </c>
      <c r="C71" s="45">
        <v>112562</v>
      </c>
      <c r="D71" s="45">
        <v>112488</v>
      </c>
      <c r="E71" s="45">
        <v>111798</v>
      </c>
      <c r="F71" s="45">
        <v>111348</v>
      </c>
      <c r="G71" s="45">
        <v>110816</v>
      </c>
      <c r="H71" s="45">
        <v>110433</v>
      </c>
      <c r="I71" s="45">
        <v>110275</v>
      </c>
      <c r="J71" s="45">
        <v>110086</v>
      </c>
      <c r="K71" s="45">
        <v>110337</v>
      </c>
      <c r="L71" s="45">
        <v>110658</v>
      </c>
      <c r="M71">
        <f t="shared" si="0"/>
        <v>111224</v>
      </c>
      <c r="AA71" s="69" t="s">
        <v>111</v>
      </c>
      <c r="AB71" s="70">
        <v>112030</v>
      </c>
    </row>
    <row r="72" spans="1:28" x14ac:dyDescent="0.3">
      <c r="A72" s="42" t="s">
        <v>96</v>
      </c>
      <c r="B72" s="45">
        <v>54652</v>
      </c>
      <c r="C72" s="45">
        <v>54376</v>
      </c>
      <c r="D72" s="45">
        <v>53903</v>
      </c>
      <c r="E72" s="45">
        <v>53205</v>
      </c>
      <c r="F72" s="45">
        <v>52886</v>
      </c>
      <c r="G72" s="45">
        <v>52678</v>
      </c>
      <c r="H72" s="45">
        <v>52471</v>
      </c>
      <c r="I72" s="45">
        <v>52576</v>
      </c>
      <c r="J72" s="45">
        <v>52367</v>
      </c>
      <c r="K72" s="45">
        <v>52086</v>
      </c>
      <c r="L72" s="45">
        <v>51988</v>
      </c>
      <c r="M72">
        <f t="shared" si="0"/>
        <v>51883</v>
      </c>
      <c r="AA72" s="69" t="s">
        <v>140</v>
      </c>
      <c r="AB72" s="70">
        <v>536544</v>
      </c>
    </row>
    <row r="73" spans="1:28" x14ac:dyDescent="0.3">
      <c r="A73" s="42" t="s">
        <v>929</v>
      </c>
      <c r="B73" s="45">
        <v>90015</v>
      </c>
      <c r="C73" s="45">
        <v>90089</v>
      </c>
      <c r="D73" s="45">
        <v>90281</v>
      </c>
      <c r="E73" s="45">
        <v>90221</v>
      </c>
      <c r="F73" s="45">
        <v>90056</v>
      </c>
      <c r="G73" s="45">
        <v>90101</v>
      </c>
      <c r="H73" s="45">
        <v>90210</v>
      </c>
      <c r="I73" s="45">
        <v>89966</v>
      </c>
      <c r="J73" s="45">
        <v>89934</v>
      </c>
      <c r="K73" s="45">
        <v>89772</v>
      </c>
      <c r="L73" s="45">
        <v>89773</v>
      </c>
      <c r="M73">
        <f t="shared" si="0"/>
        <v>89247</v>
      </c>
      <c r="AA73" s="69" t="s">
        <v>309</v>
      </c>
      <c r="AB73" s="70">
        <v>355847</v>
      </c>
    </row>
    <row r="74" spans="1:28" x14ac:dyDescent="0.3">
      <c r="A74" s="42" t="s">
        <v>22</v>
      </c>
      <c r="B74" s="45">
        <v>162818</v>
      </c>
      <c r="C74" s="45">
        <v>163760</v>
      </c>
      <c r="D74" s="45">
        <v>165530</v>
      </c>
      <c r="E74" s="45">
        <v>166515</v>
      </c>
      <c r="F74" s="45">
        <v>168273</v>
      </c>
      <c r="G74" s="45">
        <v>170047</v>
      </c>
      <c r="H74" s="45">
        <v>172086</v>
      </c>
      <c r="I74" s="45">
        <v>173910</v>
      </c>
      <c r="J74" s="45">
        <v>175184</v>
      </c>
      <c r="K74" s="45">
        <v>176666</v>
      </c>
      <c r="L74" s="45">
        <v>179400</v>
      </c>
      <c r="M74">
        <f t="shared" ref="M74:M137" si="1">VLOOKUP(A74,AA$8:AB$432,2,FALSE)</f>
        <v>182665</v>
      </c>
      <c r="AA74" s="69" t="s">
        <v>12</v>
      </c>
      <c r="AB74" s="70">
        <v>733995</v>
      </c>
    </row>
    <row r="75" spans="1:28" x14ac:dyDescent="0.3">
      <c r="A75" s="42" t="s">
        <v>930</v>
      </c>
      <c r="B75" s="45">
        <v>48013</v>
      </c>
      <c r="C75" s="45">
        <v>48342</v>
      </c>
      <c r="D75" s="45">
        <v>48353</v>
      </c>
      <c r="E75" s="45">
        <v>48446</v>
      </c>
      <c r="F75" s="45">
        <v>48019</v>
      </c>
      <c r="G75" s="45">
        <v>47016</v>
      </c>
      <c r="H75" s="45">
        <v>45950</v>
      </c>
      <c r="I75" s="45">
        <v>45126</v>
      </c>
      <c r="J75" s="45">
        <v>44245</v>
      </c>
      <c r="K75" s="45">
        <v>43847</v>
      </c>
      <c r="L75" s="45">
        <v>43379</v>
      </c>
      <c r="M75">
        <f t="shared" si="1"/>
        <v>43453</v>
      </c>
      <c r="AA75" s="69" t="s">
        <v>15</v>
      </c>
      <c r="AB75" s="70">
        <v>255941</v>
      </c>
    </row>
    <row r="76" spans="1:28" x14ac:dyDescent="0.3">
      <c r="A76" s="42" t="s">
        <v>161</v>
      </c>
      <c r="B76" s="45">
        <v>108267</v>
      </c>
      <c r="C76" s="45">
        <v>109363</v>
      </c>
      <c r="D76" s="45">
        <v>110146</v>
      </c>
      <c r="E76" s="45">
        <v>111070</v>
      </c>
      <c r="F76" s="45">
        <v>111411</v>
      </c>
      <c r="G76" s="45">
        <v>112960</v>
      </c>
      <c r="H76" s="45">
        <v>114499</v>
      </c>
      <c r="I76" s="45">
        <v>115612</v>
      </c>
      <c r="J76" s="45">
        <v>117534</v>
      </c>
      <c r="K76" s="45">
        <v>118620</v>
      </c>
      <c r="L76" s="45">
        <v>120578</v>
      </c>
      <c r="M76">
        <f t="shared" si="1"/>
        <v>122270</v>
      </c>
      <c r="AA76" s="69" t="s">
        <v>17</v>
      </c>
      <c r="AB76" s="70">
        <v>194465</v>
      </c>
    </row>
    <row r="77" spans="1:28" x14ac:dyDescent="0.3">
      <c r="A77" s="42" t="s">
        <v>104</v>
      </c>
      <c r="B77" s="45">
        <v>108293</v>
      </c>
      <c r="C77" s="45">
        <v>108839</v>
      </c>
      <c r="D77" s="45">
        <v>108856</v>
      </c>
      <c r="E77" s="45">
        <v>108027</v>
      </c>
      <c r="F77" s="45">
        <v>107716</v>
      </c>
      <c r="G77" s="45">
        <v>107855</v>
      </c>
      <c r="H77" s="45">
        <v>108010</v>
      </c>
      <c r="I77" s="45">
        <v>108446</v>
      </c>
      <c r="J77" s="45">
        <v>109301</v>
      </c>
      <c r="K77" s="45">
        <v>109347</v>
      </c>
      <c r="L77" s="45">
        <v>109954</v>
      </c>
      <c r="M77">
        <f t="shared" si="1"/>
        <v>110478</v>
      </c>
      <c r="AA77" s="69" t="s">
        <v>19</v>
      </c>
      <c r="AB77" s="70">
        <v>204882</v>
      </c>
    </row>
    <row r="78" spans="1:28" x14ac:dyDescent="0.3">
      <c r="A78" s="42" t="s">
        <v>172</v>
      </c>
      <c r="B78" s="45">
        <v>75305</v>
      </c>
      <c r="C78" s="45">
        <v>76074</v>
      </c>
      <c r="D78" s="45">
        <v>76557</v>
      </c>
      <c r="E78" s="45">
        <v>76062</v>
      </c>
      <c r="F78" s="45">
        <v>75424</v>
      </c>
      <c r="G78" s="45">
        <v>75198</v>
      </c>
      <c r="H78" s="45">
        <v>74917</v>
      </c>
      <c r="I78" s="45">
        <v>74847</v>
      </c>
      <c r="J78" s="45">
        <v>74247</v>
      </c>
      <c r="K78" s="45">
        <v>73895</v>
      </c>
      <c r="L78" s="45">
        <v>72761</v>
      </c>
      <c r="M78">
        <f t="shared" si="1"/>
        <v>72253</v>
      </c>
      <c r="AA78" s="69" t="s">
        <v>21</v>
      </c>
      <c r="AB78" s="70">
        <v>129091</v>
      </c>
    </row>
    <row r="79" spans="1:28" x14ac:dyDescent="0.3">
      <c r="A79" s="42" t="s">
        <v>38</v>
      </c>
      <c r="B79" s="45">
        <v>91584</v>
      </c>
      <c r="C79" s="45">
        <v>91764</v>
      </c>
      <c r="D79" s="45">
        <v>91862</v>
      </c>
      <c r="E79" s="45">
        <v>91434</v>
      </c>
      <c r="F79" s="45">
        <v>91352</v>
      </c>
      <c r="G79" s="45">
        <v>91290</v>
      </c>
      <c r="H79" s="45">
        <v>91620</v>
      </c>
      <c r="I79" s="45">
        <v>91749</v>
      </c>
      <c r="J79" s="45">
        <v>92013</v>
      </c>
      <c r="K79" s="45">
        <v>92411</v>
      </c>
      <c r="L79" s="45">
        <v>92792</v>
      </c>
      <c r="M79">
        <f t="shared" si="1"/>
        <v>93089</v>
      </c>
      <c r="AA79" s="69" t="s">
        <v>23</v>
      </c>
      <c r="AB79" s="70">
        <v>174344</v>
      </c>
    </row>
    <row r="80" spans="1:28" x14ac:dyDescent="0.3">
      <c r="A80" s="42" t="s">
        <v>24</v>
      </c>
      <c r="B80" s="45">
        <v>233238</v>
      </c>
      <c r="C80" s="45">
        <v>232898</v>
      </c>
      <c r="D80" s="45">
        <v>232992</v>
      </c>
      <c r="E80" s="45">
        <v>230955</v>
      </c>
      <c r="F80" s="45">
        <v>228968</v>
      </c>
      <c r="G80" s="45">
        <v>227906</v>
      </c>
      <c r="H80" s="45">
        <v>227287</v>
      </c>
      <c r="I80" s="45">
        <v>226607</v>
      </c>
      <c r="J80" s="45">
        <v>226074</v>
      </c>
      <c r="K80" s="45">
        <v>225716</v>
      </c>
      <c r="L80" s="45">
        <v>226794</v>
      </c>
      <c r="M80">
        <f t="shared" si="1"/>
        <v>227980</v>
      </c>
      <c r="AA80" s="69" t="s">
        <v>25</v>
      </c>
      <c r="AB80" s="70">
        <v>163541</v>
      </c>
    </row>
    <row r="81" spans="1:28" x14ac:dyDescent="0.3">
      <c r="A81" s="42" t="s">
        <v>26</v>
      </c>
      <c r="B81" s="45">
        <v>211422</v>
      </c>
      <c r="C81" s="45">
        <v>210768</v>
      </c>
      <c r="D81" s="45">
        <v>209887</v>
      </c>
      <c r="E81" s="45">
        <v>208024</v>
      </c>
      <c r="F81" s="45">
        <v>206892</v>
      </c>
      <c r="G81" s="45">
        <v>206429</v>
      </c>
      <c r="H81" s="45">
        <v>206450</v>
      </c>
      <c r="I81" s="45">
        <v>206177</v>
      </c>
      <c r="J81" s="45">
        <v>206431</v>
      </c>
      <c r="K81" s="45">
        <v>206509</v>
      </c>
      <c r="L81" s="45">
        <v>207180</v>
      </c>
      <c r="M81">
        <f t="shared" si="1"/>
        <v>206998</v>
      </c>
      <c r="AA81" s="69" t="s">
        <v>357</v>
      </c>
      <c r="AB81" s="70">
        <v>354064</v>
      </c>
    </row>
    <row r="82" spans="1:28" x14ac:dyDescent="0.3">
      <c r="A82" s="42" t="s">
        <v>226</v>
      </c>
      <c r="B82" s="45">
        <v>65966</v>
      </c>
      <c r="C82" s="45">
        <v>66189</v>
      </c>
      <c r="D82" s="45">
        <v>66346</v>
      </c>
      <c r="E82" s="45">
        <v>65757</v>
      </c>
      <c r="F82" s="45">
        <v>65779</v>
      </c>
      <c r="G82" s="45">
        <v>65660</v>
      </c>
      <c r="H82" s="45">
        <v>65610</v>
      </c>
      <c r="I82" s="45">
        <v>65413</v>
      </c>
      <c r="J82" s="45">
        <v>65263</v>
      </c>
      <c r="K82" s="45">
        <v>64937</v>
      </c>
      <c r="L82" s="45">
        <v>64790</v>
      </c>
      <c r="M82">
        <f t="shared" si="1"/>
        <v>64610</v>
      </c>
      <c r="AA82" s="69" t="s">
        <v>4</v>
      </c>
      <c r="AB82" s="70">
        <v>106353</v>
      </c>
    </row>
    <row r="83" spans="1:28" x14ac:dyDescent="0.3">
      <c r="A83" s="42" t="s">
        <v>340</v>
      </c>
      <c r="B83" s="45">
        <v>67015</v>
      </c>
      <c r="C83" s="45">
        <v>67250</v>
      </c>
      <c r="D83" s="45">
        <v>67308</v>
      </c>
      <c r="E83" s="45">
        <v>67019</v>
      </c>
      <c r="F83" s="45">
        <v>67169</v>
      </c>
      <c r="G83" s="45">
        <v>66807</v>
      </c>
      <c r="H83" s="45">
        <v>67526</v>
      </c>
      <c r="I83" s="45">
        <v>68153</v>
      </c>
      <c r="J83" s="45">
        <v>68427</v>
      </c>
      <c r="K83" s="45">
        <v>68354</v>
      </c>
      <c r="L83" s="45">
        <v>67888</v>
      </c>
      <c r="M83">
        <f t="shared" si="1"/>
        <v>67757</v>
      </c>
      <c r="AA83" s="69" t="s">
        <v>22</v>
      </c>
      <c r="AB83" s="70">
        <v>182665</v>
      </c>
    </row>
    <row r="84" spans="1:28" x14ac:dyDescent="0.3">
      <c r="A84" s="42" t="s">
        <v>91</v>
      </c>
      <c r="B84" s="45">
        <v>56409</v>
      </c>
      <c r="C84" s="45">
        <v>56239</v>
      </c>
      <c r="D84" s="45">
        <v>55651</v>
      </c>
      <c r="E84" s="45">
        <v>54995</v>
      </c>
      <c r="F84" s="45">
        <v>54849</v>
      </c>
      <c r="G84" s="45">
        <v>55060</v>
      </c>
      <c r="H84" s="45">
        <v>55145</v>
      </c>
      <c r="I84" s="45">
        <v>55376</v>
      </c>
      <c r="J84" s="45">
        <v>55299</v>
      </c>
      <c r="K84" s="45">
        <v>55532</v>
      </c>
      <c r="L84" s="45">
        <v>55466</v>
      </c>
      <c r="M84">
        <f t="shared" si="1"/>
        <v>55504</v>
      </c>
      <c r="AA84" s="69" t="s">
        <v>59</v>
      </c>
      <c r="AB84" s="70">
        <v>133825</v>
      </c>
    </row>
    <row r="85" spans="1:28" x14ac:dyDescent="0.3">
      <c r="A85" s="42" t="s">
        <v>48</v>
      </c>
      <c r="B85" s="45">
        <v>69412</v>
      </c>
      <c r="C85" s="45">
        <v>69522</v>
      </c>
      <c r="D85" s="45">
        <v>69797</v>
      </c>
      <c r="E85" s="45">
        <v>69890</v>
      </c>
      <c r="F85" s="45">
        <v>70215</v>
      </c>
      <c r="G85" s="45">
        <v>70261</v>
      </c>
      <c r="H85" s="45">
        <v>70721</v>
      </c>
      <c r="I85" s="45">
        <v>71139</v>
      </c>
      <c r="J85" s="45">
        <v>71918</v>
      </c>
      <c r="K85" s="45">
        <v>72239</v>
      </c>
      <c r="L85" s="45">
        <v>72793</v>
      </c>
      <c r="M85">
        <f t="shared" si="1"/>
        <v>73154</v>
      </c>
      <c r="AA85" s="69" t="s">
        <v>80</v>
      </c>
      <c r="AB85" s="70">
        <v>124182</v>
      </c>
    </row>
    <row r="86" spans="1:28" x14ac:dyDescent="0.3">
      <c r="A86" t="s">
        <v>300</v>
      </c>
      <c r="B86">
        <v>25986</v>
      </c>
      <c r="C86">
        <v>26195</v>
      </c>
      <c r="D86">
        <v>26185</v>
      </c>
      <c r="E86">
        <v>25819</v>
      </c>
      <c r="F86">
        <v>25857</v>
      </c>
      <c r="G86">
        <v>26086</v>
      </c>
      <c r="H86">
        <v>26089</v>
      </c>
      <c r="I86">
        <v>26357</v>
      </c>
      <c r="J86">
        <v>26343</v>
      </c>
      <c r="K86">
        <v>26530</v>
      </c>
      <c r="L86">
        <v>26614</v>
      </c>
      <c r="M86">
        <f t="shared" si="1"/>
        <v>26857</v>
      </c>
      <c r="AA86" s="69" t="s">
        <v>103</v>
      </c>
      <c r="AB86" s="70">
        <v>111234</v>
      </c>
    </row>
    <row r="87" spans="1:28" x14ac:dyDescent="0.3">
      <c r="A87" s="42" t="s">
        <v>931</v>
      </c>
      <c r="B87" s="45">
        <v>325019</v>
      </c>
      <c r="C87" s="45">
        <v>330297</v>
      </c>
      <c r="D87" s="45">
        <v>336611</v>
      </c>
      <c r="E87" s="45">
        <v>338344</v>
      </c>
      <c r="F87" s="45">
        <v>340812</v>
      </c>
      <c r="G87" s="45">
        <v>343499</v>
      </c>
      <c r="H87" s="45">
        <v>347874</v>
      </c>
      <c r="I87" s="45">
        <v>353873</v>
      </c>
      <c r="J87" s="45">
        <v>358090</v>
      </c>
      <c r="K87" s="45">
        <v>361939</v>
      </c>
      <c r="L87" s="45">
        <v>366508</v>
      </c>
      <c r="M87">
        <f t="shared" si="1"/>
        <v>368491</v>
      </c>
      <c r="AA87" s="69" t="s">
        <v>113</v>
      </c>
      <c r="AB87" s="70">
        <v>110202</v>
      </c>
    </row>
    <row r="88" spans="1:28" x14ac:dyDescent="0.3">
      <c r="A88" s="42" t="s">
        <v>41</v>
      </c>
      <c r="B88" s="45">
        <v>5859</v>
      </c>
      <c r="C88" s="45">
        <v>5691</v>
      </c>
      <c r="D88" s="45">
        <v>5748</v>
      </c>
      <c r="E88" s="45">
        <v>4860</v>
      </c>
      <c r="F88" s="45">
        <v>4176</v>
      </c>
      <c r="G88" s="45">
        <v>4107</v>
      </c>
      <c r="H88" s="45">
        <v>4445</v>
      </c>
      <c r="I88" s="45">
        <v>4802</v>
      </c>
      <c r="J88" s="45">
        <v>5020</v>
      </c>
      <c r="K88" s="45">
        <v>5811</v>
      </c>
      <c r="L88" s="45">
        <v>6585</v>
      </c>
      <c r="M88">
        <f t="shared" si="1"/>
        <v>7528</v>
      </c>
      <c r="AA88" s="69" t="s">
        <v>119</v>
      </c>
      <c r="AB88" s="70">
        <v>406640</v>
      </c>
    </row>
    <row r="89" spans="1:28" x14ac:dyDescent="0.3">
      <c r="A89" s="42" t="s">
        <v>932</v>
      </c>
      <c r="B89" s="45">
        <v>33889</v>
      </c>
      <c r="C89" s="45">
        <v>33793</v>
      </c>
      <c r="D89" s="45">
        <v>33884</v>
      </c>
      <c r="E89" s="45">
        <v>33379</v>
      </c>
      <c r="F89" s="45">
        <v>33079</v>
      </c>
      <c r="G89" s="45">
        <v>32775</v>
      </c>
      <c r="H89" s="45">
        <v>32658</v>
      </c>
      <c r="I89" s="45">
        <v>32443</v>
      </c>
      <c r="J89" s="45">
        <v>32380</v>
      </c>
      <c r="K89" s="45">
        <v>32193</v>
      </c>
      <c r="L89" s="45">
        <v>32133</v>
      </c>
      <c r="M89">
        <f t="shared" si="1"/>
        <v>31817</v>
      </c>
      <c r="AA89" s="69" t="s">
        <v>66</v>
      </c>
      <c r="AB89" s="70">
        <v>903757</v>
      </c>
    </row>
    <row r="90" spans="1:28" x14ac:dyDescent="0.3">
      <c r="A90" s="42" t="s">
        <v>114</v>
      </c>
      <c r="B90" s="45">
        <v>111347</v>
      </c>
      <c r="C90" s="45">
        <v>113097</v>
      </c>
      <c r="D90" s="45">
        <v>114214</v>
      </c>
      <c r="E90" s="45">
        <v>114802</v>
      </c>
      <c r="F90" s="45">
        <v>115085</v>
      </c>
      <c r="G90" s="45">
        <v>116482</v>
      </c>
      <c r="H90" s="45">
        <v>118952</v>
      </c>
      <c r="I90" s="45">
        <v>120462</v>
      </c>
      <c r="J90" s="45">
        <v>121980</v>
      </c>
      <c r="K90" s="45">
        <v>123193</v>
      </c>
      <c r="L90" s="45">
        <v>124489</v>
      </c>
      <c r="M90">
        <f t="shared" si="1"/>
        <v>126176</v>
      </c>
      <c r="AA90" s="69" t="s">
        <v>288</v>
      </c>
      <c r="AB90" s="70">
        <v>743114</v>
      </c>
    </row>
    <row r="91" spans="1:28" x14ac:dyDescent="0.3">
      <c r="A91" s="42" t="s">
        <v>933</v>
      </c>
      <c r="B91" s="45">
        <v>67897</v>
      </c>
      <c r="C91" s="45">
        <v>67621</v>
      </c>
      <c r="D91" s="45">
        <v>67881</v>
      </c>
      <c r="E91" s="45">
        <v>67330</v>
      </c>
      <c r="F91" s="45">
        <v>67194</v>
      </c>
      <c r="G91" s="45">
        <v>67033</v>
      </c>
      <c r="H91" s="45">
        <v>66631</v>
      </c>
      <c r="I91" s="45">
        <v>66534</v>
      </c>
      <c r="J91" s="45">
        <v>66194</v>
      </c>
      <c r="K91" s="45">
        <v>66018</v>
      </c>
      <c r="L91" s="45">
        <v>65476</v>
      </c>
      <c r="M91">
        <f t="shared" si="1"/>
        <v>66391</v>
      </c>
      <c r="AA91" s="69" t="s">
        <v>256</v>
      </c>
      <c r="AB91" s="70">
        <v>534464</v>
      </c>
    </row>
    <row r="92" spans="1:28" x14ac:dyDescent="0.3">
      <c r="A92" s="42" t="s">
        <v>188</v>
      </c>
      <c r="B92" s="45">
        <v>45390</v>
      </c>
      <c r="C92" s="45">
        <v>45338</v>
      </c>
      <c r="D92" s="45">
        <v>45199</v>
      </c>
      <c r="E92" s="45">
        <v>44516</v>
      </c>
      <c r="F92" s="45">
        <v>43915</v>
      </c>
      <c r="G92" s="45">
        <v>43511</v>
      </c>
      <c r="H92" s="45">
        <v>43183</v>
      </c>
      <c r="I92" s="45">
        <v>42509</v>
      </c>
      <c r="J92" s="45">
        <v>41841</v>
      </c>
      <c r="K92" s="45">
        <v>41561</v>
      </c>
      <c r="L92" s="45">
        <v>41200</v>
      </c>
      <c r="M92">
        <f t="shared" si="1"/>
        <v>41000</v>
      </c>
      <c r="AA92" s="69" t="s">
        <v>208</v>
      </c>
      <c r="AB92" s="70">
        <v>443505</v>
      </c>
    </row>
    <row r="93" spans="1:28" x14ac:dyDescent="0.3">
      <c r="A93" s="42" t="s">
        <v>289</v>
      </c>
      <c r="B93" s="45">
        <v>38865</v>
      </c>
      <c r="C93" s="45">
        <v>39577</v>
      </c>
      <c r="D93" s="45">
        <v>40476</v>
      </c>
      <c r="E93" s="45">
        <v>41045</v>
      </c>
      <c r="F93" s="45">
        <v>41612</v>
      </c>
      <c r="G93" s="45">
        <v>42256</v>
      </c>
      <c r="H93" s="45">
        <v>42977</v>
      </c>
      <c r="I93" s="45">
        <v>43683</v>
      </c>
      <c r="J93" s="45">
        <v>44424</v>
      </c>
      <c r="K93" s="45">
        <v>44947</v>
      </c>
      <c r="L93" s="45">
        <v>45702</v>
      </c>
      <c r="M93">
        <f t="shared" si="1"/>
        <v>46042</v>
      </c>
      <c r="AA93" s="69" t="s">
        <v>110</v>
      </c>
      <c r="AB93" s="70">
        <v>197375</v>
      </c>
    </row>
    <row r="94" spans="1:28" x14ac:dyDescent="0.3">
      <c r="A94" s="42" t="s">
        <v>29</v>
      </c>
      <c r="B94" s="45">
        <v>325877</v>
      </c>
      <c r="C94" s="45">
        <v>326609</v>
      </c>
      <c r="D94" s="45">
        <v>327287</v>
      </c>
      <c r="E94" s="45">
        <v>325751</v>
      </c>
      <c r="F94" s="45">
        <v>324943</v>
      </c>
      <c r="G94" s="45">
        <v>324769</v>
      </c>
      <c r="H94" s="45">
        <v>325537</v>
      </c>
      <c r="I94" s="45">
        <v>326650</v>
      </c>
      <c r="J94" s="45">
        <v>328931</v>
      </c>
      <c r="K94" s="45">
        <v>330270</v>
      </c>
      <c r="L94" s="45">
        <v>330159</v>
      </c>
      <c r="M94">
        <f t="shared" si="1"/>
        <v>331296</v>
      </c>
      <c r="AA94" s="69" t="s">
        <v>41</v>
      </c>
      <c r="AB94" s="70">
        <v>7528</v>
      </c>
    </row>
    <row r="95" spans="1:28" x14ac:dyDescent="0.3">
      <c r="A95" s="42" t="s">
        <v>184</v>
      </c>
      <c r="B95" s="45">
        <v>50882</v>
      </c>
      <c r="C95" s="45">
        <v>50555</v>
      </c>
      <c r="D95" s="45">
        <v>50690</v>
      </c>
      <c r="E95" s="45">
        <v>50260</v>
      </c>
      <c r="F95" s="45">
        <v>50351</v>
      </c>
      <c r="G95" s="45">
        <v>50417</v>
      </c>
      <c r="H95" s="45">
        <v>50637</v>
      </c>
      <c r="I95" s="45">
        <v>50669</v>
      </c>
      <c r="J95" s="45">
        <v>51218</v>
      </c>
      <c r="K95" s="45">
        <v>51665</v>
      </c>
      <c r="L95" s="45">
        <v>51779</v>
      </c>
      <c r="M95">
        <f t="shared" si="1"/>
        <v>51791</v>
      </c>
      <c r="AA95" s="69" t="s">
        <v>146</v>
      </c>
      <c r="AB95" s="70">
        <v>200654</v>
      </c>
    </row>
    <row r="96" spans="1:28" x14ac:dyDescent="0.3">
      <c r="A96" s="42" t="s">
        <v>34</v>
      </c>
      <c r="B96" s="45">
        <v>330368</v>
      </c>
      <c r="C96" s="45">
        <v>331665</v>
      </c>
      <c r="D96" s="45">
        <v>331820</v>
      </c>
      <c r="E96" s="45">
        <v>329226</v>
      </c>
      <c r="F96" s="45">
        <v>328565</v>
      </c>
      <c r="G96" s="45">
        <v>327644</v>
      </c>
      <c r="H96" s="45">
        <v>327276</v>
      </c>
      <c r="I96" s="45">
        <v>327250</v>
      </c>
      <c r="J96" s="45">
        <v>326884</v>
      </c>
      <c r="K96" s="45">
        <v>327557</v>
      </c>
      <c r="L96" s="45">
        <v>328496</v>
      </c>
      <c r="M96">
        <f t="shared" si="1"/>
        <v>330290</v>
      </c>
      <c r="AA96" s="69" t="s">
        <v>148</v>
      </c>
      <c r="AB96" s="70">
        <v>128913</v>
      </c>
    </row>
    <row r="97" spans="1:28" x14ac:dyDescent="0.3">
      <c r="A97" s="42" t="s">
        <v>15</v>
      </c>
      <c r="B97" s="45">
        <v>200470</v>
      </c>
      <c r="C97" s="45">
        <v>203482</v>
      </c>
      <c r="D97" s="45">
        <v>207471</v>
      </c>
      <c r="E97" s="45">
        <v>211116</v>
      </c>
      <c r="F97" s="45">
        <v>215097</v>
      </c>
      <c r="G97" s="45">
        <v>219869</v>
      </c>
      <c r="H97" s="45">
        <v>227313</v>
      </c>
      <c r="I97" s="45">
        <v>234533</v>
      </c>
      <c r="J97" s="45">
        <v>240250</v>
      </c>
      <c r="K97" s="45">
        <v>245227</v>
      </c>
      <c r="L97" s="45">
        <v>249005</v>
      </c>
      <c r="M97">
        <f t="shared" si="1"/>
        <v>255941</v>
      </c>
      <c r="AA97" s="69" t="s">
        <v>149</v>
      </c>
      <c r="AB97" s="70">
        <v>184255</v>
      </c>
    </row>
    <row r="98" spans="1:28" x14ac:dyDescent="0.3">
      <c r="A98" s="42" t="s">
        <v>320</v>
      </c>
      <c r="B98" s="45">
        <v>33834</v>
      </c>
      <c r="C98" s="45">
        <v>33700</v>
      </c>
      <c r="D98" s="45">
        <v>33507</v>
      </c>
      <c r="E98" s="45">
        <v>33097</v>
      </c>
      <c r="F98" s="45">
        <v>32807</v>
      </c>
      <c r="G98" s="45">
        <v>32673</v>
      </c>
      <c r="H98" s="45">
        <v>32499</v>
      </c>
      <c r="I98" s="45">
        <v>32688</v>
      </c>
      <c r="J98" s="45">
        <v>32714</v>
      </c>
      <c r="K98" s="45">
        <v>32665</v>
      </c>
      <c r="L98" s="45">
        <v>32641</v>
      </c>
      <c r="M98">
        <f t="shared" si="1"/>
        <v>32520</v>
      </c>
      <c r="AA98" s="69" t="s">
        <v>160</v>
      </c>
      <c r="AB98" s="70">
        <v>187104</v>
      </c>
    </row>
    <row r="99" spans="1:28" x14ac:dyDescent="0.3">
      <c r="A99" s="42" t="s">
        <v>343</v>
      </c>
      <c r="B99" s="45">
        <v>69347</v>
      </c>
      <c r="C99" s="45">
        <v>70448</v>
      </c>
      <c r="D99" s="45">
        <v>71302</v>
      </c>
      <c r="E99" s="45">
        <v>71616</v>
      </c>
      <c r="F99" s="45">
        <v>71796</v>
      </c>
      <c r="G99" s="45">
        <v>72089</v>
      </c>
      <c r="H99" s="45">
        <v>72475</v>
      </c>
      <c r="I99" s="45">
        <v>72633</v>
      </c>
      <c r="J99" s="45">
        <v>72390</v>
      </c>
      <c r="K99" s="45">
        <v>72723</v>
      </c>
      <c r="L99" s="45">
        <v>72385</v>
      </c>
      <c r="M99">
        <f t="shared" si="1"/>
        <v>72000</v>
      </c>
      <c r="AA99" s="69" t="s">
        <v>162</v>
      </c>
      <c r="AB99" s="70">
        <v>104995</v>
      </c>
    </row>
    <row r="100" spans="1:28" x14ac:dyDescent="0.3">
      <c r="A100" s="42" t="s">
        <v>121</v>
      </c>
      <c r="B100" s="45">
        <v>233756</v>
      </c>
      <c r="C100" s="45">
        <v>236687</v>
      </c>
      <c r="D100" s="45">
        <v>240851</v>
      </c>
      <c r="E100" s="45">
        <v>242186</v>
      </c>
      <c r="F100" s="45">
        <v>244458</v>
      </c>
      <c r="G100" s="45">
        <v>245783</v>
      </c>
      <c r="H100" s="45">
        <v>247134</v>
      </c>
      <c r="I100" s="45">
        <v>248366</v>
      </c>
      <c r="J100" s="45">
        <v>248175</v>
      </c>
      <c r="K100" s="45">
        <v>247778</v>
      </c>
      <c r="L100" s="45">
        <v>247841</v>
      </c>
      <c r="M100">
        <f t="shared" si="1"/>
        <v>248678</v>
      </c>
      <c r="AA100" s="69" t="s">
        <v>166</v>
      </c>
      <c r="AB100" s="70">
        <v>238041</v>
      </c>
    </row>
    <row r="101" spans="1:28" x14ac:dyDescent="0.3">
      <c r="A101" s="42" t="s">
        <v>158</v>
      </c>
      <c r="B101" s="45">
        <v>315907</v>
      </c>
      <c r="C101" s="45">
        <v>314670</v>
      </c>
      <c r="D101" s="45">
        <v>312967</v>
      </c>
      <c r="E101" s="45">
        <v>308939</v>
      </c>
      <c r="F101" s="45">
        <v>305946</v>
      </c>
      <c r="G101" s="45">
        <v>303462</v>
      </c>
      <c r="H101" s="45">
        <v>301585</v>
      </c>
      <c r="I101" s="45">
        <v>299547</v>
      </c>
      <c r="J101" s="45">
        <v>297655</v>
      </c>
      <c r="K101" s="45">
        <v>296508</v>
      </c>
      <c r="L101" s="45">
        <v>295387</v>
      </c>
      <c r="M101">
        <f t="shared" si="1"/>
        <v>294473</v>
      </c>
      <c r="AA101" s="69" t="s">
        <v>168</v>
      </c>
      <c r="AB101" s="70">
        <v>213651</v>
      </c>
    </row>
    <row r="102" spans="1:28" x14ac:dyDescent="0.3">
      <c r="A102" s="42" t="s">
        <v>292</v>
      </c>
      <c r="B102" s="45">
        <v>91831</v>
      </c>
      <c r="C102" s="45">
        <v>92593</v>
      </c>
      <c r="D102" s="45">
        <v>93365</v>
      </c>
      <c r="E102" s="45">
        <v>93640</v>
      </c>
      <c r="F102" s="45">
        <v>94214</v>
      </c>
      <c r="G102" s="45">
        <v>94876</v>
      </c>
      <c r="H102" s="45">
        <v>95662</v>
      </c>
      <c r="I102" s="45">
        <v>96178</v>
      </c>
      <c r="J102" s="45">
        <v>96385</v>
      </c>
      <c r="K102" s="45">
        <v>96393</v>
      </c>
      <c r="L102" s="45">
        <v>96161</v>
      </c>
      <c r="M102">
        <f t="shared" si="1"/>
        <v>96197</v>
      </c>
      <c r="AA102" s="69" t="s">
        <v>171</v>
      </c>
      <c r="AB102" s="70">
        <v>248871</v>
      </c>
    </row>
    <row r="103" spans="1:28" x14ac:dyDescent="0.3">
      <c r="A103" s="42" t="s">
        <v>37</v>
      </c>
      <c r="B103" s="45">
        <v>66576</v>
      </c>
      <c r="C103" s="45">
        <v>66743</v>
      </c>
      <c r="D103" s="45">
        <v>66806</v>
      </c>
      <c r="E103" s="45">
        <v>66117</v>
      </c>
      <c r="F103" s="45">
        <v>65883</v>
      </c>
      <c r="G103" s="45">
        <v>65570</v>
      </c>
      <c r="H103" s="45">
        <v>65353</v>
      </c>
      <c r="I103" s="45">
        <v>65336</v>
      </c>
      <c r="J103" s="45">
        <v>64919</v>
      </c>
      <c r="K103" s="45">
        <v>64798</v>
      </c>
      <c r="L103" s="45">
        <v>64691</v>
      </c>
      <c r="M103">
        <f t="shared" si="1"/>
        <v>65149</v>
      </c>
      <c r="AA103" s="69" t="s">
        <v>177</v>
      </c>
      <c r="AB103" s="70">
        <v>232014</v>
      </c>
    </row>
    <row r="104" spans="1:28" x14ac:dyDescent="0.3">
      <c r="A104" s="42" t="s">
        <v>339</v>
      </c>
      <c r="B104" s="45">
        <v>62300</v>
      </c>
      <c r="C104" s="45">
        <v>62903</v>
      </c>
      <c r="D104" s="45">
        <v>63533</v>
      </c>
      <c r="E104" s="45">
        <v>64060</v>
      </c>
      <c r="F104" s="45">
        <v>64730</v>
      </c>
      <c r="G104" s="45">
        <v>65593</v>
      </c>
      <c r="H104" s="45">
        <v>66432</v>
      </c>
      <c r="I104" s="45">
        <v>67410</v>
      </c>
      <c r="J104" s="45">
        <v>68680</v>
      </c>
      <c r="K104" s="45">
        <v>69818</v>
      </c>
      <c r="L104" s="45">
        <v>71361</v>
      </c>
      <c r="M104">
        <f t="shared" si="1"/>
        <v>72124</v>
      </c>
      <c r="AA104" s="69" t="s">
        <v>181</v>
      </c>
      <c r="AB104" s="70">
        <v>243208</v>
      </c>
    </row>
    <row r="105" spans="1:28" x14ac:dyDescent="0.3">
      <c r="A105" s="42" t="s">
        <v>295</v>
      </c>
      <c r="B105" s="45">
        <v>50222</v>
      </c>
      <c r="C105" s="45">
        <v>50027</v>
      </c>
      <c r="D105" s="45">
        <v>49949</v>
      </c>
      <c r="E105" s="45">
        <v>49422</v>
      </c>
      <c r="F105" s="45">
        <v>49048</v>
      </c>
      <c r="G105" s="45">
        <v>48993</v>
      </c>
      <c r="H105" s="45">
        <v>49270</v>
      </c>
      <c r="I105" s="45">
        <v>49816</v>
      </c>
      <c r="J105" s="45">
        <v>50588</v>
      </c>
      <c r="K105" s="45">
        <v>51625</v>
      </c>
      <c r="L105" s="45">
        <v>52294</v>
      </c>
      <c r="M105">
        <f t="shared" si="1"/>
        <v>52714</v>
      </c>
      <c r="AA105" s="69" t="s">
        <v>185</v>
      </c>
      <c r="AB105" s="70">
        <v>237863</v>
      </c>
    </row>
    <row r="106" spans="1:28" x14ac:dyDescent="0.3">
      <c r="A106" s="42" t="s">
        <v>934</v>
      </c>
      <c r="B106" s="45">
        <v>57724</v>
      </c>
      <c r="C106" s="45">
        <v>57437</v>
      </c>
      <c r="D106" s="45">
        <v>57044</v>
      </c>
      <c r="E106" s="45">
        <v>56543</v>
      </c>
      <c r="F106" s="45">
        <v>56327</v>
      </c>
      <c r="G106" s="45">
        <v>55978</v>
      </c>
      <c r="H106" s="45">
        <v>55623</v>
      </c>
      <c r="I106" s="45">
        <v>55402</v>
      </c>
      <c r="J106" s="45">
        <v>55271</v>
      </c>
      <c r="K106" s="45">
        <v>55100</v>
      </c>
      <c r="L106" s="45">
        <v>55109</v>
      </c>
      <c r="M106">
        <f t="shared" si="1"/>
        <v>55748</v>
      </c>
      <c r="AA106" s="69" t="s">
        <v>187</v>
      </c>
      <c r="AB106" s="70">
        <v>190345</v>
      </c>
    </row>
    <row r="107" spans="1:28" x14ac:dyDescent="0.3">
      <c r="A107" s="42" t="s">
        <v>40</v>
      </c>
      <c r="B107" s="45">
        <v>157309</v>
      </c>
      <c r="C107" s="45">
        <v>159424</v>
      </c>
      <c r="D107" s="45">
        <v>160299</v>
      </c>
      <c r="E107" s="45">
        <v>160377</v>
      </c>
      <c r="F107" s="45">
        <v>160053</v>
      </c>
      <c r="G107" s="45">
        <v>159821</v>
      </c>
      <c r="H107" s="45">
        <v>160342</v>
      </c>
      <c r="I107" s="45">
        <v>161576</v>
      </c>
      <c r="J107" s="45">
        <v>161633</v>
      </c>
      <c r="K107" s="45">
        <v>161305</v>
      </c>
      <c r="L107" s="45">
        <v>160961</v>
      </c>
      <c r="M107">
        <f t="shared" si="1"/>
        <v>160852</v>
      </c>
      <c r="AA107" s="69" t="s">
        <v>60</v>
      </c>
      <c r="AB107" s="70">
        <v>135749</v>
      </c>
    </row>
    <row r="108" spans="1:28" x14ac:dyDescent="0.3">
      <c r="A108" s="42" t="s">
        <v>211</v>
      </c>
      <c r="B108" s="45">
        <v>489106</v>
      </c>
      <c r="C108" s="45">
        <v>489837</v>
      </c>
      <c r="D108" s="45">
        <v>490087</v>
      </c>
      <c r="E108" s="45">
        <v>487073</v>
      </c>
      <c r="F108" s="45">
        <v>485824</v>
      </c>
      <c r="G108" s="45">
        <v>485820</v>
      </c>
      <c r="H108" s="45">
        <v>485570</v>
      </c>
      <c r="I108" s="45">
        <v>485865</v>
      </c>
      <c r="J108" s="45">
        <v>487435</v>
      </c>
      <c r="K108" s="45">
        <v>487746</v>
      </c>
      <c r="L108" s="45">
        <v>490011</v>
      </c>
      <c r="M108">
        <f t="shared" si="1"/>
        <v>492434</v>
      </c>
      <c r="AA108" s="69" t="s">
        <v>70</v>
      </c>
      <c r="AB108" s="70">
        <v>255524</v>
      </c>
    </row>
    <row r="109" spans="1:28" x14ac:dyDescent="0.3">
      <c r="A109" s="42" t="s">
        <v>236</v>
      </c>
      <c r="B109" s="45">
        <v>43546</v>
      </c>
      <c r="C109" s="45">
        <v>43590</v>
      </c>
      <c r="D109" s="45">
        <v>43414</v>
      </c>
      <c r="E109" s="45">
        <v>42960</v>
      </c>
      <c r="F109" s="45">
        <v>42529</v>
      </c>
      <c r="G109" s="45">
        <v>42417</v>
      </c>
      <c r="H109" s="45">
        <v>41972</v>
      </c>
      <c r="I109" s="45">
        <v>41830</v>
      </c>
      <c r="J109" s="45">
        <v>41852</v>
      </c>
      <c r="K109" s="45">
        <v>41616</v>
      </c>
      <c r="L109" s="45">
        <v>41810</v>
      </c>
      <c r="M109">
        <f t="shared" si="1"/>
        <v>41837</v>
      </c>
      <c r="AA109" s="69" t="s">
        <v>81</v>
      </c>
      <c r="AB109" s="70">
        <v>156646</v>
      </c>
    </row>
    <row r="110" spans="1:28" x14ac:dyDescent="0.3">
      <c r="A110" s="42" t="s">
        <v>935</v>
      </c>
      <c r="B110" s="45">
        <v>96519</v>
      </c>
      <c r="C110" s="45">
        <v>96376</v>
      </c>
      <c r="D110" s="45">
        <v>96185</v>
      </c>
      <c r="E110" s="45">
        <v>96242</v>
      </c>
      <c r="F110" s="45">
        <v>96002</v>
      </c>
      <c r="G110" s="45">
        <v>96087</v>
      </c>
      <c r="H110" s="45">
        <v>95793</v>
      </c>
      <c r="I110" s="45">
        <v>95831</v>
      </c>
      <c r="J110" s="45">
        <v>95709</v>
      </c>
      <c r="K110" s="45">
        <v>95495</v>
      </c>
      <c r="L110" s="45">
        <v>95559</v>
      </c>
      <c r="M110">
        <f t="shared" si="1"/>
        <v>94943</v>
      </c>
      <c r="AA110" s="69" t="s">
        <v>89</v>
      </c>
      <c r="AB110" s="70">
        <v>215316</v>
      </c>
    </row>
    <row r="111" spans="1:28" x14ac:dyDescent="0.3">
      <c r="A111" s="42" t="s">
        <v>261</v>
      </c>
      <c r="B111" s="45">
        <v>454620</v>
      </c>
      <c r="C111" s="45">
        <v>454702</v>
      </c>
      <c r="D111" s="45">
        <v>454791</v>
      </c>
      <c r="E111" s="45">
        <v>452900</v>
      </c>
      <c r="F111" s="45">
        <v>452381</v>
      </c>
      <c r="G111" s="45">
        <v>453831</v>
      </c>
      <c r="H111" s="45">
        <v>457046</v>
      </c>
      <c r="I111" s="45">
        <v>458612</v>
      </c>
      <c r="J111" s="45">
        <v>461702</v>
      </c>
      <c r="K111" s="45">
        <v>464884</v>
      </c>
      <c r="L111" s="45">
        <v>467058</v>
      </c>
      <c r="M111">
        <f t="shared" si="1"/>
        <v>470900</v>
      </c>
      <c r="AA111" s="69" t="s">
        <v>100</v>
      </c>
      <c r="AB111" s="70">
        <v>206779</v>
      </c>
    </row>
    <row r="112" spans="1:28" x14ac:dyDescent="0.3">
      <c r="A112" s="42" t="s">
        <v>231</v>
      </c>
      <c r="B112" s="45">
        <v>193062</v>
      </c>
      <c r="C112" s="45">
        <v>193487</v>
      </c>
      <c r="D112" s="45">
        <v>193599</v>
      </c>
      <c r="E112" s="45">
        <v>192518</v>
      </c>
      <c r="F112" s="45">
        <v>191849</v>
      </c>
      <c r="G112" s="45">
        <v>191146</v>
      </c>
      <c r="H112" s="45">
        <v>191148</v>
      </c>
      <c r="I112" s="45">
        <v>191565</v>
      </c>
      <c r="J112" s="45">
        <v>191714</v>
      </c>
      <c r="K112" s="45">
        <v>191938</v>
      </c>
      <c r="L112" s="45">
        <v>191890</v>
      </c>
      <c r="M112">
        <f t="shared" si="1"/>
        <v>191880</v>
      </c>
      <c r="AA112" s="69" t="s">
        <v>121</v>
      </c>
      <c r="AB112" s="70">
        <v>248678</v>
      </c>
    </row>
    <row r="113" spans="1:28" x14ac:dyDescent="0.3">
      <c r="A113" t="s">
        <v>301</v>
      </c>
      <c r="B113">
        <v>242462</v>
      </c>
      <c r="C113">
        <v>241929</v>
      </c>
      <c r="D113">
        <v>241615</v>
      </c>
      <c r="E113">
        <v>238721</v>
      </c>
      <c r="F113">
        <v>237549</v>
      </c>
      <c r="G113">
        <v>236207</v>
      </c>
      <c r="H113">
        <v>236009</v>
      </c>
      <c r="I113">
        <v>235864</v>
      </c>
      <c r="J113">
        <v>235494</v>
      </c>
      <c r="K113">
        <v>235275</v>
      </c>
      <c r="L113">
        <v>235348</v>
      </c>
      <c r="M113">
        <f t="shared" si="1"/>
        <v>235322</v>
      </c>
      <c r="AA113" s="69" t="s">
        <v>130</v>
      </c>
      <c r="AB113" s="70">
        <v>220221</v>
      </c>
    </row>
    <row r="114" spans="1:28" x14ac:dyDescent="0.3">
      <c r="A114" s="42" t="s">
        <v>32</v>
      </c>
      <c r="B114" s="45">
        <v>216476</v>
      </c>
      <c r="C114" s="45">
        <v>215734</v>
      </c>
      <c r="D114" s="45">
        <v>215430</v>
      </c>
      <c r="E114" s="45">
        <v>212902</v>
      </c>
      <c r="F114" s="45">
        <v>211692</v>
      </c>
      <c r="G114" s="45">
        <v>210121</v>
      </c>
      <c r="H114" s="45">
        <v>209920</v>
      </c>
      <c r="I114" s="45">
        <v>209507</v>
      </c>
      <c r="J114" s="45">
        <v>209151</v>
      </c>
      <c r="K114" s="45">
        <v>208745</v>
      </c>
      <c r="L114" s="45">
        <v>208734</v>
      </c>
      <c r="M114">
        <f t="shared" si="1"/>
        <v>208465</v>
      </c>
      <c r="AA114" s="69" t="s">
        <v>136</v>
      </c>
      <c r="AB114" s="70">
        <v>212830</v>
      </c>
    </row>
    <row r="115" spans="1:28" x14ac:dyDescent="0.3">
      <c r="A115" s="42" t="s">
        <v>342</v>
      </c>
      <c r="B115" s="45">
        <v>68324</v>
      </c>
      <c r="C115" s="45">
        <v>68768</v>
      </c>
      <c r="D115" s="45">
        <v>68803</v>
      </c>
      <c r="E115" s="45">
        <v>68030</v>
      </c>
      <c r="F115" s="45">
        <v>67822</v>
      </c>
      <c r="G115" s="45">
        <v>67948</v>
      </c>
      <c r="H115" s="45">
        <v>67833</v>
      </c>
      <c r="I115" s="45">
        <v>68236</v>
      </c>
      <c r="J115" s="45">
        <v>68815</v>
      </c>
      <c r="K115" s="45">
        <v>69264</v>
      </c>
      <c r="L115" s="45">
        <v>69626</v>
      </c>
      <c r="M115">
        <f t="shared" si="1"/>
        <v>69513</v>
      </c>
      <c r="AA115" s="69" t="s">
        <v>142</v>
      </c>
      <c r="AB115" s="70">
        <v>194860</v>
      </c>
    </row>
    <row r="116" spans="1:28" x14ac:dyDescent="0.3">
      <c r="A116" s="42" t="s">
        <v>17</v>
      </c>
      <c r="B116" s="45">
        <v>195206</v>
      </c>
      <c r="C116" s="45">
        <v>195155</v>
      </c>
      <c r="D116" s="45">
        <v>195183</v>
      </c>
      <c r="E116" s="45">
        <v>193848</v>
      </c>
      <c r="F116" s="45">
        <v>193353</v>
      </c>
      <c r="G116" s="45">
        <v>193007</v>
      </c>
      <c r="H116" s="45">
        <v>192780</v>
      </c>
      <c r="I116" s="45">
        <v>192783</v>
      </c>
      <c r="J116" s="45">
        <v>193195</v>
      </c>
      <c r="K116" s="45">
        <v>193442</v>
      </c>
      <c r="L116" s="45">
        <v>193637</v>
      </c>
      <c r="M116">
        <f t="shared" si="1"/>
        <v>194465</v>
      </c>
      <c r="AA116" s="69" t="s">
        <v>152</v>
      </c>
      <c r="AB116" s="70">
        <v>157892</v>
      </c>
    </row>
    <row r="117" spans="1:28" x14ac:dyDescent="0.3">
      <c r="A117" s="42" t="s">
        <v>936</v>
      </c>
      <c r="B117" s="45">
        <v>93213</v>
      </c>
      <c r="C117" s="45">
        <v>93085</v>
      </c>
      <c r="D117" s="45">
        <v>93029</v>
      </c>
      <c r="E117" s="45">
        <v>91877</v>
      </c>
      <c r="F117" s="45">
        <v>90969</v>
      </c>
      <c r="G117" s="45">
        <v>90248</v>
      </c>
      <c r="H117" s="45">
        <v>89653</v>
      </c>
      <c r="I117" s="45">
        <v>88999</v>
      </c>
      <c r="J117" s="45">
        <v>88304</v>
      </c>
      <c r="K117" s="45">
        <v>87487</v>
      </c>
      <c r="L117" s="45">
        <v>87047</v>
      </c>
      <c r="M117">
        <f t="shared" si="1"/>
        <v>86182</v>
      </c>
      <c r="AA117" s="69" t="s">
        <v>154</v>
      </c>
      <c r="AB117" s="70">
        <v>160925</v>
      </c>
    </row>
    <row r="118" spans="1:28" x14ac:dyDescent="0.3">
      <c r="A118" s="42" t="s">
        <v>937</v>
      </c>
      <c r="B118" s="45">
        <v>96358</v>
      </c>
      <c r="C118" s="45">
        <v>97318</v>
      </c>
      <c r="D118" s="45">
        <v>98831</v>
      </c>
      <c r="E118" s="45">
        <v>98913</v>
      </c>
      <c r="F118" s="45">
        <v>98905</v>
      </c>
      <c r="G118" s="45">
        <v>98622</v>
      </c>
      <c r="H118" s="45">
        <v>98554</v>
      </c>
      <c r="I118" s="45">
        <v>98454</v>
      </c>
      <c r="J118" s="45">
        <v>98770</v>
      </c>
      <c r="K118" s="45">
        <v>98747</v>
      </c>
      <c r="L118" s="45">
        <v>99209</v>
      </c>
      <c r="M118">
        <f t="shared" si="1"/>
        <v>98822</v>
      </c>
      <c r="AA118" s="69" t="s">
        <v>156</v>
      </c>
      <c r="AB118" s="70">
        <v>199349</v>
      </c>
    </row>
    <row r="119" spans="1:28" x14ac:dyDescent="0.3">
      <c r="A119" s="42" t="s">
        <v>130</v>
      </c>
      <c r="B119" s="45">
        <v>228430</v>
      </c>
      <c r="C119" s="45">
        <v>230591</v>
      </c>
      <c r="D119" s="45">
        <v>233700</v>
      </c>
      <c r="E119" s="45">
        <v>232632</v>
      </c>
      <c r="F119" s="45">
        <v>232100</v>
      </c>
      <c r="G119" s="45">
        <v>230918</v>
      </c>
      <c r="H119" s="45">
        <v>230395</v>
      </c>
      <c r="I119" s="45">
        <v>229295</v>
      </c>
      <c r="J119" s="45">
        <v>226032</v>
      </c>
      <c r="K119" s="45">
        <v>224097</v>
      </c>
      <c r="L119" s="45">
        <v>222463</v>
      </c>
      <c r="M119">
        <f t="shared" si="1"/>
        <v>220221</v>
      </c>
      <c r="AA119" s="69" t="s">
        <v>159</v>
      </c>
      <c r="AB119" s="70">
        <v>177783</v>
      </c>
    </row>
    <row r="120" spans="1:28" x14ac:dyDescent="0.3">
      <c r="A120" s="42" t="s">
        <v>938</v>
      </c>
      <c r="B120" s="45">
        <v>79515</v>
      </c>
      <c r="C120" s="45">
        <v>79593</v>
      </c>
      <c r="D120" s="45">
        <v>79707</v>
      </c>
      <c r="E120" s="45">
        <v>78930</v>
      </c>
      <c r="F120" s="45">
        <v>78250</v>
      </c>
      <c r="G120" s="45">
        <v>77754</v>
      </c>
      <c r="H120" s="45">
        <v>77358</v>
      </c>
      <c r="I120" s="45">
        <v>77024</v>
      </c>
      <c r="J120" s="45">
        <v>76589</v>
      </c>
      <c r="K120" s="45">
        <v>76168</v>
      </c>
      <c r="L120" s="45">
        <v>76005</v>
      </c>
      <c r="M120">
        <f t="shared" si="1"/>
        <v>75511</v>
      </c>
      <c r="AA120" s="69" t="s">
        <v>164</v>
      </c>
      <c r="AB120" s="70">
        <v>117883</v>
      </c>
    </row>
    <row r="121" spans="1:28" x14ac:dyDescent="0.3">
      <c r="A121" s="42" t="s">
        <v>131</v>
      </c>
      <c r="B121" s="45">
        <v>52610</v>
      </c>
      <c r="C121" s="45">
        <v>53013</v>
      </c>
      <c r="D121" s="45">
        <v>53324</v>
      </c>
      <c r="E121" s="45">
        <v>53353</v>
      </c>
      <c r="F121" s="45">
        <v>53255</v>
      </c>
      <c r="G121" s="45">
        <v>53596</v>
      </c>
      <c r="H121" s="45">
        <v>53618</v>
      </c>
      <c r="I121" s="45">
        <v>53579</v>
      </c>
      <c r="J121" s="45">
        <v>53538</v>
      </c>
      <c r="K121" s="45">
        <v>53722</v>
      </c>
      <c r="L121" s="45">
        <v>53841</v>
      </c>
      <c r="M121">
        <f t="shared" si="1"/>
        <v>53962</v>
      </c>
      <c r="AA121" s="69" t="s">
        <v>169</v>
      </c>
      <c r="AB121" s="70">
        <v>136248</v>
      </c>
    </row>
    <row r="122" spans="1:28" x14ac:dyDescent="0.3">
      <c r="A122" s="42" t="s">
        <v>260</v>
      </c>
      <c r="B122" s="45">
        <v>75386</v>
      </c>
      <c r="C122" s="45">
        <v>75336</v>
      </c>
      <c r="D122" s="45">
        <v>75129</v>
      </c>
      <c r="E122" s="45">
        <v>74950</v>
      </c>
      <c r="F122" s="45">
        <v>74528</v>
      </c>
      <c r="G122" s="45">
        <v>74827</v>
      </c>
      <c r="H122" s="45">
        <v>75487</v>
      </c>
      <c r="I122" s="45">
        <v>76146</v>
      </c>
      <c r="J122" s="45">
        <v>76878</v>
      </c>
      <c r="K122" s="45">
        <v>77863</v>
      </c>
      <c r="L122" s="45">
        <v>78485</v>
      </c>
      <c r="M122">
        <f t="shared" si="1"/>
        <v>79369</v>
      </c>
      <c r="AA122" s="69" t="s">
        <v>174</v>
      </c>
      <c r="AB122" s="70">
        <v>197801</v>
      </c>
    </row>
    <row r="123" spans="1:28" x14ac:dyDescent="0.3">
      <c r="A123" t="s">
        <v>305</v>
      </c>
      <c r="B123">
        <v>49634</v>
      </c>
      <c r="C123">
        <v>49440</v>
      </c>
      <c r="D123">
        <v>49185</v>
      </c>
      <c r="E123">
        <v>48626</v>
      </c>
      <c r="F123">
        <v>48163</v>
      </c>
      <c r="G123">
        <v>47924</v>
      </c>
      <c r="H123">
        <v>47957</v>
      </c>
      <c r="I123">
        <v>47761</v>
      </c>
      <c r="J123">
        <v>47662</v>
      </c>
      <c r="K123">
        <v>47742</v>
      </c>
      <c r="L123">
        <v>48043</v>
      </c>
      <c r="M123">
        <f t="shared" si="1"/>
        <v>48450</v>
      </c>
      <c r="AA123" s="69" t="s">
        <v>176</v>
      </c>
      <c r="AB123" s="70">
        <v>124813</v>
      </c>
    </row>
    <row r="124" spans="1:28" x14ac:dyDescent="0.3">
      <c r="A124" s="42" t="s">
        <v>939</v>
      </c>
      <c r="B124" s="45">
        <v>66232</v>
      </c>
      <c r="C124" s="45">
        <v>66022</v>
      </c>
      <c r="D124" s="45">
        <v>65761</v>
      </c>
      <c r="E124" s="45">
        <v>65945</v>
      </c>
      <c r="F124" s="45">
        <v>65526</v>
      </c>
      <c r="G124" s="45">
        <v>65717</v>
      </c>
      <c r="H124" s="45">
        <v>65404</v>
      </c>
      <c r="I124" s="45">
        <v>65325</v>
      </c>
      <c r="J124" s="45">
        <v>65372</v>
      </c>
      <c r="K124" s="45">
        <v>65039</v>
      </c>
      <c r="L124" s="45">
        <v>64766</v>
      </c>
      <c r="M124">
        <f t="shared" si="1"/>
        <v>64517</v>
      </c>
      <c r="AA124" s="69" t="s">
        <v>179</v>
      </c>
      <c r="AB124" s="70">
        <v>131318</v>
      </c>
    </row>
    <row r="125" spans="1:28" x14ac:dyDescent="0.3">
      <c r="A125" s="42" t="s">
        <v>240</v>
      </c>
      <c r="B125" s="45">
        <v>71471</v>
      </c>
      <c r="C125" s="45">
        <v>71922</v>
      </c>
      <c r="D125" s="45">
        <v>72007</v>
      </c>
      <c r="E125" s="45">
        <v>71397</v>
      </c>
      <c r="F125" s="45">
        <v>71305</v>
      </c>
      <c r="G125" s="45">
        <v>71052</v>
      </c>
      <c r="H125" s="45">
        <v>70953</v>
      </c>
      <c r="I125" s="45">
        <v>70435</v>
      </c>
      <c r="J125" s="45">
        <v>70301</v>
      </c>
      <c r="K125" s="45">
        <v>70871</v>
      </c>
      <c r="L125" s="45">
        <v>71562</v>
      </c>
      <c r="M125">
        <f t="shared" si="1"/>
        <v>72258</v>
      </c>
      <c r="AA125" s="69" t="s">
        <v>183</v>
      </c>
      <c r="AB125" s="70">
        <v>185396</v>
      </c>
    </row>
    <row r="126" spans="1:28" x14ac:dyDescent="0.3">
      <c r="A126" s="42" t="s">
        <v>296</v>
      </c>
      <c r="B126" s="45">
        <v>88197</v>
      </c>
      <c r="C126" s="45">
        <v>88597</v>
      </c>
      <c r="D126" s="45">
        <v>89130</v>
      </c>
      <c r="E126" s="45">
        <v>89021</v>
      </c>
      <c r="F126" s="45">
        <v>89657</v>
      </c>
      <c r="G126" s="45">
        <v>90296</v>
      </c>
      <c r="H126" s="45">
        <v>91060</v>
      </c>
      <c r="I126" s="45">
        <v>91855</v>
      </c>
      <c r="J126" s="45">
        <v>92043</v>
      </c>
      <c r="K126" s="45">
        <v>92333</v>
      </c>
      <c r="L126" s="45">
        <v>93036</v>
      </c>
      <c r="M126">
        <f t="shared" si="1"/>
        <v>94174</v>
      </c>
      <c r="AA126" s="69" t="s">
        <v>16</v>
      </c>
      <c r="AB126" s="70">
        <v>79883</v>
      </c>
    </row>
    <row r="127" spans="1:28" x14ac:dyDescent="0.3">
      <c r="A127" s="42" t="s">
        <v>221</v>
      </c>
      <c r="B127" s="45">
        <v>81730</v>
      </c>
      <c r="C127" s="45">
        <v>81038</v>
      </c>
      <c r="D127" s="45">
        <v>79898</v>
      </c>
      <c r="E127" s="45">
        <v>78722</v>
      </c>
      <c r="F127" s="45">
        <v>77748</v>
      </c>
      <c r="G127" s="45">
        <v>77723</v>
      </c>
      <c r="H127" s="45">
        <v>77371</v>
      </c>
      <c r="I127" s="45">
        <v>77133</v>
      </c>
      <c r="J127" s="45">
        <v>77290</v>
      </c>
      <c r="K127" s="45">
        <v>77256</v>
      </c>
      <c r="L127" s="45">
        <v>77586</v>
      </c>
      <c r="M127">
        <f t="shared" si="1"/>
        <v>77261</v>
      </c>
      <c r="AA127" s="69" t="s">
        <v>18</v>
      </c>
      <c r="AB127" s="70">
        <v>207971</v>
      </c>
    </row>
    <row r="128" spans="1:28" x14ac:dyDescent="0.3">
      <c r="A128" s="42" t="s">
        <v>940</v>
      </c>
      <c r="B128" s="45">
        <v>62426</v>
      </c>
      <c r="C128" s="45">
        <v>63066</v>
      </c>
      <c r="D128" s="45">
        <v>63333</v>
      </c>
      <c r="E128" s="45">
        <v>63508</v>
      </c>
      <c r="F128" s="45">
        <v>63555</v>
      </c>
      <c r="G128" s="45">
        <v>63779</v>
      </c>
      <c r="H128" s="45">
        <v>64200</v>
      </c>
      <c r="I128" s="45">
        <v>64703</v>
      </c>
      <c r="J128" s="45">
        <v>64933</v>
      </c>
      <c r="K128" s="45">
        <v>65270</v>
      </c>
      <c r="L128" s="45">
        <v>65659</v>
      </c>
      <c r="M128">
        <f t="shared" si="1"/>
        <v>66007</v>
      </c>
      <c r="AA128" s="69" t="s">
        <v>51</v>
      </c>
      <c r="AB128" s="70">
        <v>79567</v>
      </c>
    </row>
    <row r="129" spans="1:28" x14ac:dyDescent="0.3">
      <c r="A129" s="42" t="s">
        <v>298</v>
      </c>
      <c r="B129" s="45">
        <v>55054</v>
      </c>
      <c r="C129" s="45">
        <v>54909</v>
      </c>
      <c r="D129" s="45">
        <v>54969</v>
      </c>
      <c r="E129" s="45">
        <v>54612</v>
      </c>
      <c r="F129" s="45">
        <v>54544</v>
      </c>
      <c r="G129" s="45">
        <v>54697</v>
      </c>
      <c r="H129" s="45">
        <v>55154</v>
      </c>
      <c r="I129" s="45">
        <v>55638</v>
      </c>
      <c r="J129" s="45">
        <v>56410</v>
      </c>
      <c r="K129" s="45">
        <v>56488</v>
      </c>
      <c r="L129" s="45">
        <v>56597</v>
      </c>
      <c r="M129">
        <f t="shared" si="1"/>
        <v>57007</v>
      </c>
      <c r="AA129" s="69" t="s">
        <v>62</v>
      </c>
      <c r="AB129" s="70">
        <v>175092</v>
      </c>
    </row>
    <row r="130" spans="1:28" x14ac:dyDescent="0.3">
      <c r="A130" s="42" t="s">
        <v>941</v>
      </c>
      <c r="B130" s="45">
        <v>56153</v>
      </c>
      <c r="C130" s="45">
        <v>56423</v>
      </c>
      <c r="D130" s="45">
        <v>56523</v>
      </c>
      <c r="E130" s="45">
        <v>56267</v>
      </c>
      <c r="F130" s="45">
        <v>56252</v>
      </c>
      <c r="G130" s="45">
        <v>56515</v>
      </c>
      <c r="H130" s="45">
        <v>56522</v>
      </c>
      <c r="I130" s="45">
        <v>56795</v>
      </c>
      <c r="J130" s="45">
        <v>57037</v>
      </c>
      <c r="K130" s="45">
        <v>56951</v>
      </c>
      <c r="L130" s="45">
        <v>56819</v>
      </c>
      <c r="M130">
        <f t="shared" si="1"/>
        <v>56973</v>
      </c>
      <c r="AA130" s="69" t="s">
        <v>67</v>
      </c>
      <c r="AB130" s="70">
        <v>168427</v>
      </c>
    </row>
    <row r="131" spans="1:28" x14ac:dyDescent="0.3">
      <c r="A131" s="42" t="s">
        <v>43</v>
      </c>
      <c r="B131" s="45">
        <v>207663</v>
      </c>
      <c r="C131" s="45">
        <v>207166</v>
      </c>
      <c r="D131" s="45">
        <v>206623</v>
      </c>
      <c r="E131" s="45">
        <v>204397</v>
      </c>
      <c r="F131" s="45">
        <v>202576</v>
      </c>
      <c r="G131" s="45">
        <v>201426</v>
      </c>
      <c r="H131" s="45">
        <v>199225</v>
      </c>
      <c r="I131" s="45">
        <v>198207</v>
      </c>
      <c r="J131" s="45">
        <v>196916</v>
      </c>
      <c r="K131" s="45">
        <v>196435</v>
      </c>
      <c r="L131" s="45">
        <v>195857</v>
      </c>
      <c r="M131">
        <f t="shared" si="1"/>
        <v>196469</v>
      </c>
      <c r="AA131" s="69" t="s">
        <v>86</v>
      </c>
      <c r="AB131" s="70">
        <v>144768</v>
      </c>
    </row>
    <row r="132" spans="1:28" x14ac:dyDescent="0.3">
      <c r="A132" s="42" t="s">
        <v>145</v>
      </c>
      <c r="B132" s="45">
        <v>71761</v>
      </c>
      <c r="C132" s="45">
        <v>72256</v>
      </c>
      <c r="D132" s="45">
        <v>72819</v>
      </c>
      <c r="E132" s="45">
        <v>72429</v>
      </c>
      <c r="F132" s="45">
        <v>72238</v>
      </c>
      <c r="G132" s="45">
        <v>72393</v>
      </c>
      <c r="H132" s="45">
        <v>72322</v>
      </c>
      <c r="I132" s="45">
        <v>72356</v>
      </c>
      <c r="J132" s="45">
        <v>72469</v>
      </c>
      <c r="K132" s="45">
        <v>72837</v>
      </c>
      <c r="L132" s="45">
        <v>73323</v>
      </c>
      <c r="M132">
        <f t="shared" si="1"/>
        <v>73912</v>
      </c>
      <c r="AA132" s="69" t="s">
        <v>88</v>
      </c>
      <c r="AB132" s="70">
        <v>106048</v>
      </c>
    </row>
    <row r="133" spans="1:28" x14ac:dyDescent="0.3">
      <c r="A133" s="42" t="s">
        <v>372</v>
      </c>
      <c r="B133" s="45">
        <v>143227</v>
      </c>
      <c r="C133" s="45">
        <v>142417</v>
      </c>
      <c r="D133" s="45">
        <v>141491</v>
      </c>
      <c r="E133" s="45">
        <v>139697</v>
      </c>
      <c r="F133" s="45">
        <v>139278</v>
      </c>
      <c r="G133" s="45">
        <v>138463</v>
      </c>
      <c r="H133" s="45">
        <v>138427</v>
      </c>
      <c r="I133" s="45">
        <v>138702</v>
      </c>
      <c r="J133" s="45">
        <v>139063</v>
      </c>
      <c r="K133" s="45">
        <v>138860</v>
      </c>
      <c r="L133" s="45">
        <v>138996</v>
      </c>
      <c r="M133">
        <f t="shared" si="1"/>
        <v>139290</v>
      </c>
      <c r="AA133" s="69" t="s">
        <v>97</v>
      </c>
      <c r="AB133" s="70">
        <v>94192</v>
      </c>
    </row>
    <row r="134" spans="1:28" x14ac:dyDescent="0.3">
      <c r="A134" s="42" t="s">
        <v>36</v>
      </c>
      <c r="B134" s="45">
        <v>312447</v>
      </c>
      <c r="C134" s="45">
        <v>314016</v>
      </c>
      <c r="D134" s="45">
        <v>315412</v>
      </c>
      <c r="E134" s="45">
        <v>313490</v>
      </c>
      <c r="F134" s="45">
        <v>313324</v>
      </c>
      <c r="G134" s="45">
        <v>314981</v>
      </c>
      <c r="H134" s="45">
        <v>316285</v>
      </c>
      <c r="I134" s="45">
        <v>317500</v>
      </c>
      <c r="J134" s="45">
        <v>317785</v>
      </c>
      <c r="K134" s="45">
        <v>317668</v>
      </c>
      <c r="L134" s="45">
        <v>317861</v>
      </c>
      <c r="M134">
        <f t="shared" si="1"/>
        <v>318101</v>
      </c>
      <c r="AA134" s="69" t="s">
        <v>101</v>
      </c>
      <c r="AB134" s="70">
        <v>171856</v>
      </c>
    </row>
    <row r="135" spans="1:28" x14ac:dyDescent="0.3">
      <c r="A135" s="42" t="s">
        <v>327</v>
      </c>
      <c r="B135" s="45">
        <v>59399</v>
      </c>
      <c r="C135" s="45">
        <v>59671</v>
      </c>
      <c r="D135" s="45">
        <v>60170</v>
      </c>
      <c r="E135" s="45">
        <v>59644</v>
      </c>
      <c r="F135" s="45">
        <v>59505</v>
      </c>
      <c r="G135" s="45">
        <v>59709</v>
      </c>
      <c r="H135" s="45">
        <v>59900</v>
      </c>
      <c r="I135" s="45">
        <v>60102</v>
      </c>
      <c r="J135" s="45">
        <v>59993</v>
      </c>
      <c r="K135" s="45">
        <v>59627</v>
      </c>
      <c r="L135" s="45">
        <v>59791</v>
      </c>
      <c r="M135">
        <f t="shared" si="1"/>
        <v>59396</v>
      </c>
      <c r="AA135" s="69" t="s">
        <v>120</v>
      </c>
      <c r="AB135" s="70">
        <v>96017</v>
      </c>
    </row>
    <row r="136" spans="1:28" x14ac:dyDescent="0.3">
      <c r="A136" s="42" t="s">
        <v>245</v>
      </c>
      <c r="B136" s="45">
        <v>79398</v>
      </c>
      <c r="C136" s="45">
        <v>80222</v>
      </c>
      <c r="D136" s="45">
        <v>80872</v>
      </c>
      <c r="E136" s="45">
        <v>80616</v>
      </c>
      <c r="F136" s="45">
        <v>80745</v>
      </c>
      <c r="G136" s="45">
        <v>80799</v>
      </c>
      <c r="H136" s="45">
        <v>80411</v>
      </c>
      <c r="I136" s="45">
        <v>80220</v>
      </c>
      <c r="J136" s="45">
        <v>80326</v>
      </c>
      <c r="K136" s="45">
        <v>80804</v>
      </c>
      <c r="L136" s="45">
        <v>81603</v>
      </c>
      <c r="M136">
        <f t="shared" si="1"/>
        <v>82664</v>
      </c>
      <c r="AA136" s="69" t="s">
        <v>124</v>
      </c>
      <c r="AB136" s="70">
        <v>92244</v>
      </c>
    </row>
    <row r="137" spans="1:28" x14ac:dyDescent="0.3">
      <c r="A137" s="42" t="s">
        <v>191</v>
      </c>
      <c r="B137" s="45">
        <v>32813</v>
      </c>
      <c r="C137" s="45">
        <v>32697</v>
      </c>
      <c r="D137" s="45">
        <v>32381</v>
      </c>
      <c r="E137" s="45">
        <v>32186</v>
      </c>
      <c r="F137" s="45">
        <v>31813</v>
      </c>
      <c r="G137" s="45">
        <v>31580</v>
      </c>
      <c r="H137" s="45">
        <v>31263</v>
      </c>
      <c r="I137" s="45">
        <v>31035</v>
      </c>
      <c r="J137" s="45">
        <v>30929</v>
      </c>
      <c r="K137" s="45">
        <v>30770</v>
      </c>
      <c r="L137" s="45">
        <v>30854</v>
      </c>
      <c r="M137">
        <f t="shared" si="1"/>
        <v>31039</v>
      </c>
      <c r="AA137" s="69" t="s">
        <v>126</v>
      </c>
      <c r="AB137" s="70">
        <v>106399</v>
      </c>
    </row>
    <row r="138" spans="1:28" x14ac:dyDescent="0.3">
      <c r="A138" s="42" t="s">
        <v>257</v>
      </c>
      <c r="B138" s="45">
        <v>81770</v>
      </c>
      <c r="C138" s="45">
        <v>81948</v>
      </c>
      <c r="D138" s="45">
        <v>81610</v>
      </c>
      <c r="E138" s="45">
        <v>81148</v>
      </c>
      <c r="F138" s="45">
        <v>81270</v>
      </c>
      <c r="G138" s="45">
        <v>81685</v>
      </c>
      <c r="H138" s="45">
        <v>81695</v>
      </c>
      <c r="I138" s="45">
        <v>81704</v>
      </c>
      <c r="J138" s="45">
        <v>81442</v>
      </c>
      <c r="K138" s="45">
        <v>81137</v>
      </c>
      <c r="L138" s="45">
        <v>80809</v>
      </c>
      <c r="M138">
        <f t="shared" ref="M138:M201" si="2">VLOOKUP(A138,AA$8:AB$432,2,FALSE)</f>
        <v>80993</v>
      </c>
      <c r="AA138" s="69" t="s">
        <v>77</v>
      </c>
      <c r="AB138" s="70">
        <v>329564</v>
      </c>
    </row>
    <row r="139" spans="1:28" x14ac:dyDescent="0.3">
      <c r="A139" s="42" t="s">
        <v>136</v>
      </c>
      <c r="B139" s="45">
        <v>196899</v>
      </c>
      <c r="C139" s="45">
        <v>200500</v>
      </c>
      <c r="D139" s="45">
        <v>204508</v>
      </c>
      <c r="E139" s="45">
        <v>205539</v>
      </c>
      <c r="F139" s="45">
        <v>207015</v>
      </c>
      <c r="G139" s="45">
        <v>209248</v>
      </c>
      <c r="H139" s="45">
        <v>211716</v>
      </c>
      <c r="I139" s="45">
        <v>214060</v>
      </c>
      <c r="J139" s="45">
        <v>213605</v>
      </c>
      <c r="K139" s="45">
        <v>213600</v>
      </c>
      <c r="L139" s="45">
        <v>213093</v>
      </c>
      <c r="M139">
        <f t="shared" si="2"/>
        <v>212830</v>
      </c>
      <c r="AA139" s="69" t="s">
        <v>378</v>
      </c>
      <c r="AB139" s="70">
        <v>329564</v>
      </c>
    </row>
    <row r="140" spans="1:28" x14ac:dyDescent="0.3">
      <c r="A140" s="42" t="s">
        <v>389</v>
      </c>
      <c r="B140" s="45">
        <v>33892197</v>
      </c>
      <c r="C140" s="45">
        <v>34118045</v>
      </c>
      <c r="D140" s="45">
        <v>34347372</v>
      </c>
      <c r="E140" s="45">
        <v>34306995</v>
      </c>
      <c r="F140" s="45">
        <v>34351400</v>
      </c>
      <c r="G140" s="45">
        <v>34475354</v>
      </c>
      <c r="H140" s="45">
        <v>34669641</v>
      </c>
      <c r="I140" s="45">
        <v>34856126</v>
      </c>
      <c r="J140" s="45">
        <v>34950948</v>
      </c>
      <c r="K140" s="45">
        <v>35049467</v>
      </c>
      <c r="L140" s="45">
        <v>35116566</v>
      </c>
      <c r="M140">
        <f t="shared" si="2"/>
        <v>35233879</v>
      </c>
      <c r="AA140" s="69" t="s">
        <v>36</v>
      </c>
      <c r="AB140" s="70">
        <v>318101</v>
      </c>
    </row>
    <row r="141" spans="1:28" x14ac:dyDescent="0.3">
      <c r="A141" s="42" t="s">
        <v>127</v>
      </c>
      <c r="B141" s="45">
        <v>79061</v>
      </c>
      <c r="C141" s="45">
        <v>78952</v>
      </c>
      <c r="D141" s="45">
        <v>79108</v>
      </c>
      <c r="E141" s="45">
        <v>78908</v>
      </c>
      <c r="F141" s="45">
        <v>79010</v>
      </c>
      <c r="G141" s="45">
        <v>79789</v>
      </c>
      <c r="H141" s="45">
        <v>80064</v>
      </c>
      <c r="I141" s="45">
        <v>80357</v>
      </c>
      <c r="J141" s="45">
        <v>80542</v>
      </c>
      <c r="K141" s="45">
        <v>80582</v>
      </c>
      <c r="L141" s="45">
        <v>80663</v>
      </c>
      <c r="M141">
        <f t="shared" si="2"/>
        <v>80919</v>
      </c>
      <c r="AA141" s="69" t="s">
        <v>234</v>
      </c>
      <c r="AB141" s="70">
        <v>829664</v>
      </c>
    </row>
    <row r="142" spans="1:28" x14ac:dyDescent="0.3">
      <c r="A142" s="42" t="s">
        <v>263</v>
      </c>
      <c r="B142" s="45">
        <v>46738</v>
      </c>
      <c r="C142" s="45">
        <v>47357</v>
      </c>
      <c r="D142" s="45">
        <v>47786</v>
      </c>
      <c r="E142" s="45">
        <v>47683</v>
      </c>
      <c r="F142" s="45">
        <v>48123</v>
      </c>
      <c r="G142" s="45">
        <v>48551</v>
      </c>
      <c r="H142" s="45">
        <v>48720</v>
      </c>
      <c r="I142" s="45">
        <v>48777</v>
      </c>
      <c r="J142" s="45">
        <v>48805</v>
      </c>
      <c r="K142" s="45">
        <v>48775</v>
      </c>
      <c r="L142" s="45">
        <v>49052</v>
      </c>
      <c r="M142">
        <f t="shared" si="2"/>
        <v>49063</v>
      </c>
      <c r="AA142" s="69" t="s">
        <v>331</v>
      </c>
      <c r="AB142" s="70">
        <v>956082</v>
      </c>
    </row>
    <row r="143" spans="1:28" x14ac:dyDescent="0.3">
      <c r="A143" s="42" t="s">
        <v>242</v>
      </c>
      <c r="B143" s="45">
        <v>71849</v>
      </c>
      <c r="C143" s="45">
        <v>71993</v>
      </c>
      <c r="D143" s="45">
        <v>72008</v>
      </c>
      <c r="E143" s="45">
        <v>71606</v>
      </c>
      <c r="F143" s="45">
        <v>71362</v>
      </c>
      <c r="G143" s="45">
        <v>71664</v>
      </c>
      <c r="H143" s="45">
        <v>71674</v>
      </c>
      <c r="I143" s="45">
        <v>71651</v>
      </c>
      <c r="J143" s="45">
        <v>71534</v>
      </c>
      <c r="K143" s="45">
        <v>71321</v>
      </c>
      <c r="L143" s="45">
        <v>71002</v>
      </c>
      <c r="M143">
        <f t="shared" si="2"/>
        <v>71031</v>
      </c>
      <c r="AA143" s="69" t="s">
        <v>39</v>
      </c>
      <c r="AB143" s="70">
        <v>434142</v>
      </c>
    </row>
    <row r="144" spans="1:28" x14ac:dyDescent="0.3">
      <c r="A144" s="42" t="s">
        <v>66</v>
      </c>
      <c r="B144" s="45">
        <v>873194</v>
      </c>
      <c r="C144" s="45">
        <v>876817</v>
      </c>
      <c r="D144" s="45">
        <v>878495</v>
      </c>
      <c r="E144" s="45">
        <v>875100</v>
      </c>
      <c r="F144" s="45">
        <v>874759</v>
      </c>
      <c r="G144" s="45">
        <v>881053</v>
      </c>
      <c r="H144" s="45">
        <v>885287</v>
      </c>
      <c r="I144" s="45">
        <v>889757</v>
      </c>
      <c r="J144" s="45">
        <v>893293</v>
      </c>
      <c r="K144" s="45">
        <v>895444</v>
      </c>
      <c r="L144" s="45">
        <v>899356</v>
      </c>
      <c r="M144">
        <f t="shared" si="2"/>
        <v>903757</v>
      </c>
      <c r="AA144" s="69" t="s">
        <v>258</v>
      </c>
      <c r="AB144" s="70">
        <v>733044</v>
      </c>
    </row>
    <row r="145" spans="1:28" x14ac:dyDescent="0.3">
      <c r="A145" s="42" t="s">
        <v>265</v>
      </c>
      <c r="B145" s="45">
        <v>78242</v>
      </c>
      <c r="C145" s="45">
        <v>79023</v>
      </c>
      <c r="D145" s="45">
        <v>80034</v>
      </c>
      <c r="E145" s="45">
        <v>81112</v>
      </c>
      <c r="F145" s="45">
        <v>82575</v>
      </c>
      <c r="G145" s="45">
        <v>84030</v>
      </c>
      <c r="H145" s="45">
        <v>86295</v>
      </c>
      <c r="I145" s="45">
        <v>87580</v>
      </c>
      <c r="J145" s="45">
        <v>88376</v>
      </c>
      <c r="K145" s="45">
        <v>89467</v>
      </c>
      <c r="L145" s="45">
        <v>89928</v>
      </c>
      <c r="M145">
        <f t="shared" si="2"/>
        <v>91521</v>
      </c>
      <c r="AA145" s="69" t="s">
        <v>334</v>
      </c>
      <c r="AB145" s="70">
        <v>507785</v>
      </c>
    </row>
    <row r="146" spans="1:28" x14ac:dyDescent="0.3">
      <c r="A146" s="42" t="s">
        <v>942</v>
      </c>
      <c r="B146" s="45">
        <v>101306</v>
      </c>
      <c r="C146" s="45">
        <v>101540</v>
      </c>
      <c r="D146" s="45">
        <v>102375</v>
      </c>
      <c r="E146" s="45">
        <v>101939</v>
      </c>
      <c r="F146" s="45">
        <v>101665</v>
      </c>
      <c r="G146" s="45">
        <v>101458</v>
      </c>
      <c r="H146" s="45">
        <v>101594</v>
      </c>
      <c r="I146" s="45">
        <v>101864</v>
      </c>
      <c r="J146" s="45">
        <v>102271</v>
      </c>
      <c r="K146" s="45">
        <v>102104</v>
      </c>
      <c r="L146" s="45">
        <v>102329</v>
      </c>
      <c r="M146">
        <f t="shared" si="2"/>
        <v>102019</v>
      </c>
      <c r="AA146" s="69" t="s">
        <v>0</v>
      </c>
      <c r="AB146" s="70">
        <v>126621</v>
      </c>
    </row>
    <row r="147" spans="1:28" x14ac:dyDescent="0.3">
      <c r="A147" s="42" t="s">
        <v>249</v>
      </c>
      <c r="B147" s="45">
        <v>69210</v>
      </c>
      <c r="C147" s="45">
        <v>69384</v>
      </c>
      <c r="D147" s="45">
        <v>69448</v>
      </c>
      <c r="E147" s="45">
        <v>69275</v>
      </c>
      <c r="F147" s="45">
        <v>69539</v>
      </c>
      <c r="G147" s="45">
        <v>69671</v>
      </c>
      <c r="H147" s="45">
        <v>69769</v>
      </c>
      <c r="I147" s="45">
        <v>69930</v>
      </c>
      <c r="J147" s="45">
        <v>69913</v>
      </c>
      <c r="K147" s="45">
        <v>69535</v>
      </c>
      <c r="L147" s="45">
        <v>69175</v>
      </c>
      <c r="M147">
        <f t="shared" si="2"/>
        <v>69145</v>
      </c>
      <c r="AA147" s="69" t="s">
        <v>14</v>
      </c>
      <c r="AB147" s="70">
        <v>125099</v>
      </c>
    </row>
    <row r="148" spans="1:28" x14ac:dyDescent="0.3">
      <c r="A148" s="42" t="s">
        <v>135</v>
      </c>
      <c r="B148" s="45">
        <v>58736</v>
      </c>
      <c r="C148" s="45">
        <v>59145</v>
      </c>
      <c r="D148" s="45">
        <v>59221</v>
      </c>
      <c r="E148" s="45">
        <v>59010</v>
      </c>
      <c r="F148" s="45">
        <v>58922</v>
      </c>
      <c r="G148" s="45">
        <v>59105</v>
      </c>
      <c r="H148" s="45">
        <v>59664</v>
      </c>
      <c r="I148" s="45">
        <v>59797</v>
      </c>
      <c r="J148" s="45">
        <v>60214</v>
      </c>
      <c r="K148" s="45">
        <v>60332</v>
      </c>
      <c r="L148" s="45">
        <v>60175</v>
      </c>
      <c r="M148">
        <f t="shared" si="2"/>
        <v>60105</v>
      </c>
      <c r="AA148" s="69" t="s">
        <v>20</v>
      </c>
      <c r="AB148" s="70">
        <v>319878</v>
      </c>
    </row>
    <row r="149" spans="1:28" x14ac:dyDescent="0.3">
      <c r="A149" s="42" t="s">
        <v>943</v>
      </c>
      <c r="B149" s="45">
        <v>71854</v>
      </c>
      <c r="C149" s="45">
        <v>72281</v>
      </c>
      <c r="D149" s="45">
        <v>72482</v>
      </c>
      <c r="E149" s="45">
        <v>72563</v>
      </c>
      <c r="F149" s="45">
        <v>72265</v>
      </c>
      <c r="G149" s="45">
        <v>72404</v>
      </c>
      <c r="H149" s="45">
        <v>72246</v>
      </c>
      <c r="I149" s="45">
        <v>72184</v>
      </c>
      <c r="J149" s="45">
        <v>72049</v>
      </c>
      <c r="K149" s="45">
        <v>71902</v>
      </c>
      <c r="L149" s="45">
        <v>71915</v>
      </c>
      <c r="M149">
        <f t="shared" si="2"/>
        <v>71420</v>
      </c>
      <c r="AA149" s="69" t="s">
        <v>29</v>
      </c>
      <c r="AB149" s="70">
        <v>331296</v>
      </c>
    </row>
    <row r="150" spans="1:28" x14ac:dyDescent="0.3">
      <c r="A150" s="42" t="s">
        <v>944</v>
      </c>
      <c r="B150" s="45">
        <v>234634</v>
      </c>
      <c r="C150" s="45">
        <v>234749</v>
      </c>
      <c r="D150" s="45">
        <v>236218</v>
      </c>
      <c r="E150" s="45">
        <v>234689</v>
      </c>
      <c r="F150" s="45">
        <v>233697</v>
      </c>
      <c r="G150" s="45">
        <v>232103</v>
      </c>
      <c r="H150" s="45">
        <v>231637</v>
      </c>
      <c r="I150" s="45">
        <v>232300</v>
      </c>
      <c r="J150" s="45">
        <v>232485</v>
      </c>
      <c r="K150" s="45">
        <v>231847</v>
      </c>
      <c r="L150" s="45">
        <v>231974</v>
      </c>
      <c r="M150">
        <f t="shared" si="2"/>
        <v>231809</v>
      </c>
      <c r="AA150" s="69" t="s">
        <v>53</v>
      </c>
      <c r="AB150" s="70">
        <v>1292</v>
      </c>
    </row>
    <row r="151" spans="1:28" x14ac:dyDescent="0.3">
      <c r="A151" s="42" t="s">
        <v>945</v>
      </c>
      <c r="B151" s="45">
        <v>97464</v>
      </c>
      <c r="C151" s="45">
        <v>97004</v>
      </c>
      <c r="D151" s="45">
        <v>96973</v>
      </c>
      <c r="E151" s="45">
        <v>95898</v>
      </c>
      <c r="F151" s="45">
        <v>95477</v>
      </c>
      <c r="G151" s="45">
        <v>95098</v>
      </c>
      <c r="H151" s="45">
        <v>94716</v>
      </c>
      <c r="I151" s="45">
        <v>94446</v>
      </c>
      <c r="J151" s="45">
        <v>94405</v>
      </c>
      <c r="K151" s="45">
        <v>94196</v>
      </c>
      <c r="L151" s="45">
        <v>94078</v>
      </c>
      <c r="M151">
        <f t="shared" si="2"/>
        <v>94756</v>
      </c>
      <c r="AA151" s="69" t="s">
        <v>73</v>
      </c>
      <c r="AB151" s="70">
        <v>124441</v>
      </c>
    </row>
    <row r="152" spans="1:28" x14ac:dyDescent="0.3">
      <c r="A152" s="42" t="s">
        <v>355</v>
      </c>
      <c r="B152" s="45">
        <v>65073</v>
      </c>
      <c r="C152" s="45">
        <v>65884</v>
      </c>
      <c r="D152" s="45">
        <v>66303</v>
      </c>
      <c r="E152" s="45">
        <v>65714</v>
      </c>
      <c r="F152" s="45">
        <v>65146</v>
      </c>
      <c r="G152" s="45">
        <v>65106</v>
      </c>
      <c r="H152" s="45">
        <v>65166</v>
      </c>
      <c r="I152" s="45">
        <v>65586</v>
      </c>
      <c r="J152" s="45">
        <v>65509</v>
      </c>
      <c r="K152" s="45">
        <v>65982</v>
      </c>
      <c r="L152" s="45">
        <v>65849</v>
      </c>
      <c r="M152">
        <f t="shared" si="2"/>
        <v>65985</v>
      </c>
      <c r="AA152" s="69" t="s">
        <v>82</v>
      </c>
      <c r="AB152" s="70">
        <v>165854</v>
      </c>
    </row>
    <row r="153" spans="1:28" x14ac:dyDescent="0.3">
      <c r="A153" t="s">
        <v>225</v>
      </c>
      <c r="B153">
        <v>37555</v>
      </c>
      <c r="C153">
        <v>37966</v>
      </c>
      <c r="D153">
        <v>39073</v>
      </c>
      <c r="E153">
        <v>38601</v>
      </c>
      <c r="F153">
        <v>38205</v>
      </c>
      <c r="G153">
        <v>39624</v>
      </c>
      <c r="H153">
        <v>39638</v>
      </c>
      <c r="I153">
        <v>39032</v>
      </c>
      <c r="J153">
        <v>40234</v>
      </c>
      <c r="K153">
        <v>39882</v>
      </c>
      <c r="L153">
        <v>39481</v>
      </c>
      <c r="M153">
        <f t="shared" si="2"/>
        <v>38316</v>
      </c>
      <c r="AA153" s="69" t="s">
        <v>84</v>
      </c>
      <c r="AB153" s="70">
        <v>89779</v>
      </c>
    </row>
    <row r="154" spans="1:28" x14ac:dyDescent="0.3">
      <c r="A154" s="42" t="s">
        <v>189</v>
      </c>
      <c r="B154" s="45">
        <v>51247</v>
      </c>
      <c r="C154" s="45">
        <v>51068</v>
      </c>
      <c r="D154" s="45">
        <v>51000</v>
      </c>
      <c r="E154" s="45">
        <v>50760</v>
      </c>
      <c r="F154" s="45">
        <v>50709</v>
      </c>
      <c r="G154" s="45">
        <v>50704</v>
      </c>
      <c r="H154" s="45">
        <v>51019</v>
      </c>
      <c r="I154" s="45">
        <v>51225</v>
      </c>
      <c r="J154" s="45">
        <v>51211</v>
      </c>
      <c r="K154" s="45">
        <v>51185</v>
      </c>
      <c r="L154" s="45">
        <v>51052</v>
      </c>
      <c r="M154">
        <f t="shared" si="2"/>
        <v>51181</v>
      </c>
      <c r="AA154" s="69" t="s">
        <v>99</v>
      </c>
      <c r="AB154" s="70">
        <v>179446</v>
      </c>
    </row>
    <row r="155" spans="1:28" x14ac:dyDescent="0.3">
      <c r="A155" s="42" t="s">
        <v>52</v>
      </c>
      <c r="B155" s="45">
        <v>45778</v>
      </c>
      <c r="C155" s="45">
        <v>45659</v>
      </c>
      <c r="D155" s="45">
        <v>45517</v>
      </c>
      <c r="E155" s="45">
        <v>44940</v>
      </c>
      <c r="F155" s="45">
        <v>44883</v>
      </c>
      <c r="G155" s="45">
        <v>44904</v>
      </c>
      <c r="H155" s="45">
        <v>44881</v>
      </c>
      <c r="I155" s="45">
        <v>44989</v>
      </c>
      <c r="J155" s="45">
        <v>45245</v>
      </c>
      <c r="K155" s="45">
        <v>45574</v>
      </c>
      <c r="L155" s="45">
        <v>45925</v>
      </c>
      <c r="M155">
        <f t="shared" si="2"/>
        <v>45942</v>
      </c>
      <c r="AA155" s="69" t="s">
        <v>109</v>
      </c>
      <c r="AB155" s="70">
        <v>140185</v>
      </c>
    </row>
    <row r="156" spans="1:28" x14ac:dyDescent="0.3">
      <c r="A156" s="42" t="s">
        <v>239</v>
      </c>
      <c r="B156" s="45">
        <v>128218</v>
      </c>
      <c r="C156" s="45">
        <v>128814</v>
      </c>
      <c r="D156" s="45">
        <v>129423</v>
      </c>
      <c r="E156" s="45">
        <v>128470</v>
      </c>
      <c r="F156" s="45">
        <v>127805</v>
      </c>
      <c r="G156" s="45">
        <v>127706</v>
      </c>
      <c r="H156" s="45">
        <v>128206</v>
      </c>
      <c r="I156" s="45">
        <v>128316</v>
      </c>
      <c r="J156" s="45">
        <v>127939</v>
      </c>
      <c r="K156" s="45">
        <v>128029</v>
      </c>
      <c r="L156" s="45">
        <v>127283</v>
      </c>
      <c r="M156">
        <f t="shared" si="2"/>
        <v>127079</v>
      </c>
      <c r="AA156" s="69" t="s">
        <v>115</v>
      </c>
      <c r="AB156" s="70">
        <v>76327</v>
      </c>
    </row>
    <row r="157" spans="1:28" x14ac:dyDescent="0.3">
      <c r="A157" s="42" t="s">
        <v>358</v>
      </c>
      <c r="B157" s="45">
        <v>71988</v>
      </c>
      <c r="C157" s="45">
        <v>72072</v>
      </c>
      <c r="D157" s="45">
        <v>72258</v>
      </c>
      <c r="E157" s="45">
        <v>71714</v>
      </c>
      <c r="F157" s="45">
        <v>71896</v>
      </c>
      <c r="G157" s="45">
        <v>72090</v>
      </c>
      <c r="H157" s="45">
        <v>72017</v>
      </c>
      <c r="I157" s="45">
        <v>72076</v>
      </c>
      <c r="J157" s="45">
        <v>71947</v>
      </c>
      <c r="K157" s="45">
        <v>72074</v>
      </c>
      <c r="L157" s="45">
        <v>71925</v>
      </c>
      <c r="M157">
        <f t="shared" si="2"/>
        <v>72242</v>
      </c>
      <c r="AA157" s="69" t="s">
        <v>122</v>
      </c>
      <c r="AB157" s="70">
        <v>299124</v>
      </c>
    </row>
    <row r="158" spans="1:28" x14ac:dyDescent="0.3">
      <c r="A158" s="42" t="s">
        <v>946</v>
      </c>
      <c r="B158" s="45">
        <v>402333</v>
      </c>
      <c r="C158" s="45">
        <v>407854</v>
      </c>
      <c r="D158" s="45">
        <v>414985</v>
      </c>
      <c r="E158" s="45">
        <v>415853</v>
      </c>
      <c r="F158" s="45">
        <v>416876</v>
      </c>
      <c r="G158" s="45">
        <v>419385</v>
      </c>
      <c r="H158" s="45">
        <v>425305</v>
      </c>
      <c r="I158" s="45">
        <v>432793</v>
      </c>
      <c r="J158" s="45">
        <v>437911</v>
      </c>
      <c r="K158" s="45">
        <v>442207</v>
      </c>
      <c r="L158" s="45">
        <v>447290</v>
      </c>
      <c r="M158">
        <f t="shared" si="2"/>
        <v>449539</v>
      </c>
      <c r="AA158" s="69" t="s">
        <v>261</v>
      </c>
      <c r="AB158" s="70">
        <v>470900</v>
      </c>
    </row>
    <row r="159" spans="1:28" x14ac:dyDescent="0.3">
      <c r="A159" s="42" t="s">
        <v>200</v>
      </c>
      <c r="B159" s="45">
        <v>78034</v>
      </c>
      <c r="C159" s="45">
        <v>78858</v>
      </c>
      <c r="D159" s="45">
        <v>79502</v>
      </c>
      <c r="E159" s="45">
        <v>79972</v>
      </c>
      <c r="F159" s="45">
        <v>80225</v>
      </c>
      <c r="G159" s="45">
        <v>80626</v>
      </c>
      <c r="H159" s="45">
        <v>81316</v>
      </c>
      <c r="I159" s="45">
        <v>81583</v>
      </c>
      <c r="J159" s="45">
        <v>81926</v>
      </c>
      <c r="K159" s="45">
        <v>81664</v>
      </c>
      <c r="L159" s="45">
        <v>81346</v>
      </c>
      <c r="M159">
        <f t="shared" si="2"/>
        <v>81622</v>
      </c>
      <c r="AA159" s="69" t="s">
        <v>301</v>
      </c>
      <c r="AB159" s="70">
        <v>235322</v>
      </c>
    </row>
    <row r="160" spans="1:28" x14ac:dyDescent="0.3">
      <c r="A160" s="42" t="s">
        <v>173</v>
      </c>
      <c r="B160" s="45">
        <v>375708</v>
      </c>
      <c r="C160" s="45">
        <v>377488</v>
      </c>
      <c r="D160" s="45">
        <v>379078</v>
      </c>
      <c r="E160" s="45">
        <v>377629</v>
      </c>
      <c r="F160" s="45">
        <v>377631</v>
      </c>
      <c r="G160" s="45">
        <v>378816</v>
      </c>
      <c r="H160" s="45">
        <v>380687</v>
      </c>
      <c r="I160" s="45">
        <v>381860</v>
      </c>
      <c r="J160" s="45">
        <v>383204</v>
      </c>
      <c r="K160" s="45">
        <v>384356</v>
      </c>
      <c r="L160" s="45">
        <v>384540</v>
      </c>
      <c r="M160">
        <f t="shared" si="2"/>
        <v>386043</v>
      </c>
      <c r="AA160" s="69" t="s">
        <v>173</v>
      </c>
      <c r="AB160" s="70">
        <v>386043</v>
      </c>
    </row>
    <row r="161" spans="1:28" x14ac:dyDescent="0.3">
      <c r="A161" s="42" t="s">
        <v>253</v>
      </c>
      <c r="B161" s="45">
        <v>52485</v>
      </c>
      <c r="C161" s="45">
        <v>52288</v>
      </c>
      <c r="D161" s="45">
        <v>52290</v>
      </c>
      <c r="E161" s="45">
        <v>52259</v>
      </c>
      <c r="F161" s="45">
        <v>52120</v>
      </c>
      <c r="G161" s="45">
        <v>52306</v>
      </c>
      <c r="H161" s="45">
        <v>52467</v>
      </c>
      <c r="I161" s="45">
        <v>52844</v>
      </c>
      <c r="J161" s="45">
        <v>52597</v>
      </c>
      <c r="K161" s="45">
        <v>52335</v>
      </c>
      <c r="L161" s="45">
        <v>51893</v>
      </c>
      <c r="M161">
        <f t="shared" si="2"/>
        <v>51702</v>
      </c>
      <c r="AA161" s="69" t="s">
        <v>94</v>
      </c>
      <c r="AB161" s="70">
        <v>323001</v>
      </c>
    </row>
    <row r="162" spans="1:28" x14ac:dyDescent="0.3">
      <c r="A162" s="42" t="s">
        <v>345</v>
      </c>
      <c r="B162" s="45">
        <v>63903</v>
      </c>
      <c r="C162" s="45">
        <v>64349</v>
      </c>
      <c r="D162" s="45">
        <v>64629</v>
      </c>
      <c r="E162" s="45">
        <v>64368</v>
      </c>
      <c r="F162" s="45">
        <v>64742</v>
      </c>
      <c r="G162" s="45">
        <v>65474</v>
      </c>
      <c r="H162" s="45">
        <v>65775</v>
      </c>
      <c r="I162" s="45">
        <v>65809</v>
      </c>
      <c r="J162" s="45">
        <v>65524</v>
      </c>
      <c r="K162" s="45">
        <v>65400</v>
      </c>
      <c r="L162" s="45">
        <v>65501</v>
      </c>
      <c r="M162">
        <f t="shared" si="2"/>
        <v>65288</v>
      </c>
      <c r="AA162" s="69" t="s">
        <v>950</v>
      </c>
      <c r="AB162" s="70">
        <v>39880</v>
      </c>
    </row>
    <row r="163" spans="1:28" x14ac:dyDescent="0.3">
      <c r="A163" s="42" t="s">
        <v>266</v>
      </c>
      <c r="B163" s="45">
        <v>59239</v>
      </c>
      <c r="C163" s="45">
        <v>59459</v>
      </c>
      <c r="D163" s="45">
        <v>59442</v>
      </c>
      <c r="E163" s="45">
        <v>58833</v>
      </c>
      <c r="F163" s="45">
        <v>58579</v>
      </c>
      <c r="G163" s="45">
        <v>58359</v>
      </c>
      <c r="H163" s="45">
        <v>58334</v>
      </c>
      <c r="I163" s="45">
        <v>58119</v>
      </c>
      <c r="J163" s="45">
        <v>58034</v>
      </c>
      <c r="K163" s="45">
        <v>57645</v>
      </c>
      <c r="L163" s="45">
        <v>57293</v>
      </c>
      <c r="M163">
        <f t="shared" si="2"/>
        <v>57010</v>
      </c>
      <c r="AA163" s="69" t="s">
        <v>947</v>
      </c>
      <c r="AB163" s="70">
        <v>75857</v>
      </c>
    </row>
    <row r="164" spans="1:28" x14ac:dyDescent="0.3">
      <c r="A164" s="42" t="s">
        <v>142</v>
      </c>
      <c r="B164" s="45">
        <v>165065</v>
      </c>
      <c r="C164" s="45">
        <v>169077</v>
      </c>
      <c r="D164" s="45">
        <v>173696</v>
      </c>
      <c r="E164" s="45">
        <v>176418</v>
      </c>
      <c r="F164" s="45">
        <v>178864</v>
      </c>
      <c r="G164" s="45">
        <v>181953</v>
      </c>
      <c r="H164" s="45">
        <v>185841</v>
      </c>
      <c r="I164" s="45">
        <v>188870</v>
      </c>
      <c r="J164" s="45">
        <v>191257</v>
      </c>
      <c r="K164" s="45">
        <v>193410</v>
      </c>
      <c r="L164" s="45">
        <v>194439</v>
      </c>
      <c r="M164">
        <f t="shared" si="2"/>
        <v>194860</v>
      </c>
      <c r="AA164" s="69" t="s">
        <v>933</v>
      </c>
      <c r="AB164" s="70">
        <v>66391</v>
      </c>
    </row>
    <row r="165" spans="1:28" x14ac:dyDescent="0.3">
      <c r="A165" s="42" t="s">
        <v>271</v>
      </c>
      <c r="B165" s="45">
        <v>89101</v>
      </c>
      <c r="C165" s="45">
        <v>90240</v>
      </c>
      <c r="D165" s="45">
        <v>91390</v>
      </c>
      <c r="E165" s="45">
        <v>91764</v>
      </c>
      <c r="F165" s="45">
        <v>92161</v>
      </c>
      <c r="G165" s="45">
        <v>93234</v>
      </c>
      <c r="H165" s="45">
        <v>95286</v>
      </c>
      <c r="I165" s="45">
        <v>96539</v>
      </c>
      <c r="J165" s="45">
        <v>97167</v>
      </c>
      <c r="K165" s="45">
        <v>97152</v>
      </c>
      <c r="L165" s="45">
        <v>97988</v>
      </c>
      <c r="M165">
        <f t="shared" si="2"/>
        <v>99016</v>
      </c>
      <c r="AA165" s="69" t="s">
        <v>934</v>
      </c>
      <c r="AB165" s="70">
        <v>55748</v>
      </c>
    </row>
    <row r="166" spans="1:28" x14ac:dyDescent="0.3">
      <c r="A166" s="42" t="s">
        <v>947</v>
      </c>
      <c r="B166" s="45">
        <v>74891</v>
      </c>
      <c r="C166" s="45">
        <v>75409</v>
      </c>
      <c r="D166" s="45">
        <v>75336</v>
      </c>
      <c r="E166" s="45">
        <v>74795</v>
      </c>
      <c r="F166" s="45">
        <v>74055</v>
      </c>
      <c r="G166" s="45">
        <v>73723</v>
      </c>
      <c r="H166" s="45">
        <v>74232</v>
      </c>
      <c r="I166" s="45">
        <v>74694</v>
      </c>
      <c r="J166" s="45">
        <v>74951</v>
      </c>
      <c r="K166" s="45">
        <v>75156</v>
      </c>
      <c r="L166" s="45">
        <v>75379</v>
      </c>
      <c r="M166">
        <f t="shared" si="2"/>
        <v>75857</v>
      </c>
      <c r="AA166" s="69" t="s">
        <v>945</v>
      </c>
      <c r="AB166" s="70">
        <v>94756</v>
      </c>
    </row>
    <row r="167" spans="1:28" x14ac:dyDescent="0.3">
      <c r="A167" s="42" t="s">
        <v>146</v>
      </c>
      <c r="B167" s="45">
        <v>169139</v>
      </c>
      <c r="C167" s="45">
        <v>173504</v>
      </c>
      <c r="D167" s="45">
        <v>178569</v>
      </c>
      <c r="E167" s="45">
        <v>181928</v>
      </c>
      <c r="F167" s="45">
        <v>185521</v>
      </c>
      <c r="G167" s="45">
        <v>189762</v>
      </c>
      <c r="H167" s="45">
        <v>193645</v>
      </c>
      <c r="I167" s="45">
        <v>196549</v>
      </c>
      <c r="J167" s="45">
        <v>198149</v>
      </c>
      <c r="K167" s="45">
        <v>200540</v>
      </c>
      <c r="L167" s="45">
        <v>201333</v>
      </c>
      <c r="M167">
        <f t="shared" si="2"/>
        <v>200654</v>
      </c>
      <c r="AA167" s="69" t="s">
        <v>980</v>
      </c>
      <c r="AB167" s="70">
        <v>82380</v>
      </c>
    </row>
    <row r="168" spans="1:28" x14ac:dyDescent="0.3">
      <c r="A168" s="42" t="s">
        <v>45</v>
      </c>
      <c r="B168" s="45">
        <v>81281</v>
      </c>
      <c r="C168" s="45">
        <v>81908</v>
      </c>
      <c r="D168" s="45">
        <v>82222</v>
      </c>
      <c r="E168" s="45">
        <v>81287</v>
      </c>
      <c r="F168" s="45">
        <v>80661</v>
      </c>
      <c r="G168" s="45">
        <v>80318</v>
      </c>
      <c r="H168" s="45">
        <v>79982</v>
      </c>
      <c r="I168" s="45">
        <v>79726</v>
      </c>
      <c r="J168" s="45">
        <v>79345</v>
      </c>
      <c r="K168" s="45">
        <v>79448</v>
      </c>
      <c r="L168" s="45">
        <v>79668</v>
      </c>
      <c r="M168">
        <f t="shared" si="2"/>
        <v>79700</v>
      </c>
      <c r="AA168" s="69" t="s">
        <v>967</v>
      </c>
      <c r="AB168" s="70">
        <v>75160</v>
      </c>
    </row>
    <row r="169" spans="1:28" x14ac:dyDescent="0.3">
      <c r="A169" s="42" t="s">
        <v>325</v>
      </c>
      <c r="B169" s="45">
        <v>55102</v>
      </c>
      <c r="C169" s="45">
        <v>54956</v>
      </c>
      <c r="D169" s="45">
        <v>55082</v>
      </c>
      <c r="E169" s="45">
        <v>54413</v>
      </c>
      <c r="F169" s="45">
        <v>54096</v>
      </c>
      <c r="G169" s="45">
        <v>53378</v>
      </c>
      <c r="H169" s="45">
        <v>53177</v>
      </c>
      <c r="I169" s="45">
        <v>53143</v>
      </c>
      <c r="J169" s="45">
        <v>52900</v>
      </c>
      <c r="K169" s="45">
        <v>52854</v>
      </c>
      <c r="L169" s="45">
        <v>52709</v>
      </c>
      <c r="M169">
        <f t="shared" si="2"/>
        <v>52764</v>
      </c>
      <c r="AA169" s="69" t="s">
        <v>930</v>
      </c>
      <c r="AB169" s="70">
        <v>43453</v>
      </c>
    </row>
    <row r="170" spans="1:28" x14ac:dyDescent="0.3">
      <c r="A170" s="42" t="s">
        <v>148</v>
      </c>
      <c r="B170" s="45">
        <v>134791</v>
      </c>
      <c r="C170" s="45">
        <v>135103</v>
      </c>
      <c r="D170" s="45">
        <v>136275</v>
      </c>
      <c r="E170" s="45">
        <v>135044</v>
      </c>
      <c r="F170" s="45">
        <v>133384</v>
      </c>
      <c r="G170" s="45">
        <v>132570</v>
      </c>
      <c r="H170" s="45">
        <v>132346</v>
      </c>
      <c r="I170" s="45">
        <v>130991</v>
      </c>
      <c r="J170" s="45">
        <v>130841</v>
      </c>
      <c r="K170" s="45">
        <v>131862</v>
      </c>
      <c r="L170" s="45">
        <v>130899</v>
      </c>
      <c r="M170">
        <f t="shared" si="2"/>
        <v>128913</v>
      </c>
      <c r="AA170" s="69" t="s">
        <v>965</v>
      </c>
      <c r="AB170" s="70">
        <v>72219</v>
      </c>
    </row>
    <row r="171" spans="1:28" x14ac:dyDescent="0.3">
      <c r="A171" s="42" t="s">
        <v>234</v>
      </c>
      <c r="B171" s="45">
        <v>825186</v>
      </c>
      <c r="C171" s="45">
        <v>827860</v>
      </c>
      <c r="D171" s="45">
        <v>829792</v>
      </c>
      <c r="E171" s="45">
        <v>826116</v>
      </c>
      <c r="F171" s="45">
        <v>825795</v>
      </c>
      <c r="G171" s="45">
        <v>826702</v>
      </c>
      <c r="H171" s="45">
        <v>827498</v>
      </c>
      <c r="I171" s="45">
        <v>828543</v>
      </c>
      <c r="J171" s="45">
        <v>827885</v>
      </c>
      <c r="K171" s="45">
        <v>827285</v>
      </c>
      <c r="L171" s="45">
        <v>827527</v>
      </c>
      <c r="M171">
        <f t="shared" si="2"/>
        <v>829664</v>
      </c>
      <c r="AA171" s="69" t="s">
        <v>928</v>
      </c>
      <c r="AB171" s="70">
        <v>111224</v>
      </c>
    </row>
    <row r="172" spans="1:28" x14ac:dyDescent="0.3">
      <c r="A172" s="42" t="s">
        <v>167</v>
      </c>
      <c r="B172" s="45">
        <v>52942</v>
      </c>
      <c r="C172" s="45">
        <v>53153</v>
      </c>
      <c r="D172" s="45">
        <v>53611</v>
      </c>
      <c r="E172" s="45">
        <v>53427</v>
      </c>
      <c r="F172" s="45">
        <v>53713</v>
      </c>
      <c r="G172" s="45">
        <v>53565</v>
      </c>
      <c r="H172" s="45">
        <v>54022</v>
      </c>
      <c r="I172" s="45">
        <v>54329</v>
      </c>
      <c r="J172" s="45">
        <v>54986</v>
      </c>
      <c r="K172" s="45">
        <v>55317</v>
      </c>
      <c r="L172" s="45">
        <v>56018</v>
      </c>
      <c r="M172">
        <f t="shared" si="2"/>
        <v>57178</v>
      </c>
      <c r="AA172" s="69" t="s">
        <v>975</v>
      </c>
      <c r="AB172" s="70">
        <v>156034</v>
      </c>
    </row>
    <row r="173" spans="1:28" x14ac:dyDescent="0.3">
      <c r="A173" s="42" t="s">
        <v>149</v>
      </c>
      <c r="B173" s="45">
        <v>176894</v>
      </c>
      <c r="C173" s="45">
        <v>178843</v>
      </c>
      <c r="D173" s="45">
        <v>181136</v>
      </c>
      <c r="E173" s="45">
        <v>182423</v>
      </c>
      <c r="F173" s="45">
        <v>184487</v>
      </c>
      <c r="G173" s="45">
        <v>186351</v>
      </c>
      <c r="H173" s="45">
        <v>188900</v>
      </c>
      <c r="I173" s="45">
        <v>191601</v>
      </c>
      <c r="J173" s="45">
        <v>190069</v>
      </c>
      <c r="K173" s="45">
        <v>188891</v>
      </c>
      <c r="L173" s="45">
        <v>186635</v>
      </c>
      <c r="M173">
        <f t="shared" si="2"/>
        <v>184255</v>
      </c>
      <c r="AA173" s="69" t="s">
        <v>959</v>
      </c>
      <c r="AB173" s="70">
        <v>89011</v>
      </c>
    </row>
    <row r="174" spans="1:28" x14ac:dyDescent="0.3">
      <c r="A174" s="42" t="s">
        <v>132</v>
      </c>
      <c r="B174" s="45">
        <v>51950</v>
      </c>
      <c r="C174" s="45">
        <v>52427</v>
      </c>
      <c r="D174" s="45">
        <v>52824</v>
      </c>
      <c r="E174" s="45">
        <v>52898</v>
      </c>
      <c r="F174" s="45">
        <v>52860</v>
      </c>
      <c r="G174" s="45">
        <v>53571</v>
      </c>
      <c r="H174" s="45">
        <v>53841</v>
      </c>
      <c r="I174" s="45">
        <v>54043</v>
      </c>
      <c r="J174" s="45">
        <v>53921</v>
      </c>
      <c r="K174" s="45">
        <v>53901</v>
      </c>
      <c r="L174" s="45">
        <v>53875</v>
      </c>
      <c r="M174">
        <f t="shared" si="2"/>
        <v>53914</v>
      </c>
      <c r="AA174" s="69" t="s">
        <v>925</v>
      </c>
      <c r="AB174" s="70">
        <v>91186</v>
      </c>
    </row>
    <row r="175" spans="1:28" x14ac:dyDescent="0.3">
      <c r="A175" s="42" t="s">
        <v>329</v>
      </c>
      <c r="B175" s="45">
        <v>98429</v>
      </c>
      <c r="C175" s="45">
        <v>98637</v>
      </c>
      <c r="D175" s="45">
        <v>98722</v>
      </c>
      <c r="E175" s="45">
        <v>97986</v>
      </c>
      <c r="F175" s="45">
        <v>97428</v>
      </c>
      <c r="G175" s="45">
        <v>96605</v>
      </c>
      <c r="H175" s="45">
        <v>96290</v>
      </c>
      <c r="I175" s="45">
        <v>95406</v>
      </c>
      <c r="J175" s="45">
        <v>95069</v>
      </c>
      <c r="K175" s="45">
        <v>94834</v>
      </c>
      <c r="L175" s="45">
        <v>94491</v>
      </c>
      <c r="M175">
        <f t="shared" si="2"/>
        <v>94627</v>
      </c>
      <c r="AA175" s="69" t="s">
        <v>977</v>
      </c>
      <c r="AB175" s="70">
        <v>81540</v>
      </c>
    </row>
    <row r="176" spans="1:28" x14ac:dyDescent="0.3">
      <c r="A176" s="42" t="s">
        <v>152</v>
      </c>
      <c r="B176" s="45">
        <v>154243</v>
      </c>
      <c r="C176" s="45">
        <v>156689</v>
      </c>
      <c r="D176" s="45">
        <v>158438</v>
      </c>
      <c r="E176" s="45">
        <v>158407</v>
      </c>
      <c r="F176" s="45">
        <v>157997</v>
      </c>
      <c r="G176" s="45">
        <v>158504</v>
      </c>
      <c r="H176" s="45">
        <v>158968</v>
      </c>
      <c r="I176" s="45">
        <v>159583</v>
      </c>
      <c r="J176" s="45">
        <v>158542</v>
      </c>
      <c r="K176" s="45">
        <v>158369</v>
      </c>
      <c r="L176" s="45">
        <v>157762</v>
      </c>
      <c r="M176">
        <f t="shared" si="2"/>
        <v>157892</v>
      </c>
      <c r="AA176" s="69" t="s">
        <v>927</v>
      </c>
      <c r="AB176" s="70">
        <v>248400</v>
      </c>
    </row>
    <row r="177" spans="1:28" x14ac:dyDescent="0.3">
      <c r="A177" s="42" t="s">
        <v>259</v>
      </c>
      <c r="B177" s="45">
        <v>58707</v>
      </c>
      <c r="C177" s="45">
        <v>58345</v>
      </c>
      <c r="D177" s="45">
        <v>58060</v>
      </c>
      <c r="E177" s="45">
        <v>57544</v>
      </c>
      <c r="F177" s="45">
        <v>57526</v>
      </c>
      <c r="G177" s="45">
        <v>57649</v>
      </c>
      <c r="H177" s="45">
        <v>57794</v>
      </c>
      <c r="I177" s="45">
        <v>57643</v>
      </c>
      <c r="J177" s="45">
        <v>57763</v>
      </c>
      <c r="K177" s="45">
        <v>58093</v>
      </c>
      <c r="L177" s="45">
        <v>58403</v>
      </c>
      <c r="M177">
        <f t="shared" si="2"/>
        <v>58684</v>
      </c>
      <c r="AA177" s="69" t="s">
        <v>969</v>
      </c>
      <c r="AB177" s="70">
        <v>150231</v>
      </c>
    </row>
    <row r="178" spans="1:28" x14ac:dyDescent="0.3">
      <c r="A178" s="42" t="s">
        <v>47</v>
      </c>
      <c r="B178" s="45">
        <v>58287</v>
      </c>
      <c r="C178" s="45">
        <v>58384</v>
      </c>
      <c r="D178" s="45">
        <v>58643</v>
      </c>
      <c r="E178" s="45">
        <v>58296</v>
      </c>
      <c r="F178" s="45">
        <v>58285</v>
      </c>
      <c r="G178" s="45">
        <v>57827</v>
      </c>
      <c r="H178" s="45">
        <v>57611</v>
      </c>
      <c r="I178" s="45">
        <v>57674</v>
      </c>
      <c r="J178" s="45">
        <v>57531</v>
      </c>
      <c r="K178" s="45">
        <v>57390</v>
      </c>
      <c r="L178" s="45">
        <v>57470</v>
      </c>
      <c r="M178">
        <f t="shared" si="2"/>
        <v>57470</v>
      </c>
      <c r="AA178" s="69" t="s">
        <v>952</v>
      </c>
      <c r="AB178" s="70">
        <v>37453</v>
      </c>
    </row>
    <row r="179" spans="1:28" x14ac:dyDescent="0.3">
      <c r="A179" s="42" t="s">
        <v>332</v>
      </c>
      <c r="B179" s="45">
        <v>57331</v>
      </c>
      <c r="C179" s="45">
        <v>57589</v>
      </c>
      <c r="D179" s="45">
        <v>57936</v>
      </c>
      <c r="E179" s="45">
        <v>57429</v>
      </c>
      <c r="F179" s="45">
        <v>57270</v>
      </c>
      <c r="G179" s="45">
        <v>57158</v>
      </c>
      <c r="H179" s="45">
        <v>57410</v>
      </c>
      <c r="I179" s="45">
        <v>57707</v>
      </c>
      <c r="J179" s="45">
        <v>57531</v>
      </c>
      <c r="K179" s="45">
        <v>57262</v>
      </c>
      <c r="L179" s="45">
        <v>56658</v>
      </c>
      <c r="M179">
        <f t="shared" si="2"/>
        <v>56251</v>
      </c>
      <c r="AA179" s="69" t="s">
        <v>926</v>
      </c>
      <c r="AB179" s="70">
        <v>112583</v>
      </c>
    </row>
    <row r="180" spans="1:28" x14ac:dyDescent="0.3">
      <c r="A180" s="42" t="s">
        <v>264</v>
      </c>
      <c r="B180" s="45">
        <v>73020</v>
      </c>
      <c r="C180" s="45">
        <v>73177</v>
      </c>
      <c r="D180" s="45">
        <v>73274</v>
      </c>
      <c r="E180" s="45">
        <v>72855</v>
      </c>
      <c r="F180" s="45">
        <v>72734</v>
      </c>
      <c r="G180" s="45">
        <v>72736</v>
      </c>
      <c r="H180" s="45">
        <v>73184</v>
      </c>
      <c r="I180" s="45">
        <v>73447</v>
      </c>
      <c r="J180" s="45">
        <v>74040</v>
      </c>
      <c r="K180" s="45">
        <v>74272</v>
      </c>
      <c r="L180" s="45">
        <v>74132</v>
      </c>
      <c r="M180">
        <f t="shared" si="2"/>
        <v>74038</v>
      </c>
      <c r="AA180" s="69" t="s">
        <v>924</v>
      </c>
      <c r="AB180" s="70">
        <v>43637</v>
      </c>
    </row>
    <row r="181" spans="1:28" x14ac:dyDescent="0.3">
      <c r="A181" s="42" t="s">
        <v>154</v>
      </c>
      <c r="B181" s="45">
        <v>148498</v>
      </c>
      <c r="C181" s="45">
        <v>149852</v>
      </c>
      <c r="D181" s="45">
        <v>150839</v>
      </c>
      <c r="E181" s="45">
        <v>150726</v>
      </c>
      <c r="F181" s="45">
        <v>151462</v>
      </c>
      <c r="G181" s="45">
        <v>153250</v>
      </c>
      <c r="H181" s="45">
        <v>155296</v>
      </c>
      <c r="I181" s="45">
        <v>157314</v>
      </c>
      <c r="J181" s="45">
        <v>158793</v>
      </c>
      <c r="K181" s="45">
        <v>159596</v>
      </c>
      <c r="L181" s="45">
        <v>160180</v>
      </c>
      <c r="M181">
        <f t="shared" si="2"/>
        <v>160925</v>
      </c>
      <c r="AA181" s="69" t="s">
        <v>976</v>
      </c>
      <c r="AB181" s="70">
        <v>57751</v>
      </c>
    </row>
    <row r="182" spans="1:28" x14ac:dyDescent="0.3">
      <c r="A182" s="42" t="s">
        <v>49</v>
      </c>
      <c r="B182" s="45">
        <v>113111</v>
      </c>
      <c r="C182" s="45">
        <v>112891</v>
      </c>
      <c r="D182" s="45">
        <v>112890</v>
      </c>
      <c r="E182" s="45">
        <v>112818</v>
      </c>
      <c r="F182" s="45">
        <v>112645</v>
      </c>
      <c r="G182" s="45">
        <v>112810</v>
      </c>
      <c r="H182" s="45">
        <v>112845</v>
      </c>
      <c r="I182" s="45">
        <v>112989</v>
      </c>
      <c r="J182" s="45">
        <v>113359</v>
      </c>
      <c r="K182" s="45">
        <v>113269</v>
      </c>
      <c r="L182" s="45">
        <v>112892</v>
      </c>
      <c r="M182">
        <f t="shared" si="2"/>
        <v>113009</v>
      </c>
      <c r="AA182" s="69" t="s">
        <v>956</v>
      </c>
      <c r="AB182" s="70">
        <v>55629</v>
      </c>
    </row>
    <row r="183" spans="1:28" x14ac:dyDescent="0.3">
      <c r="A183" s="42" t="s">
        <v>288</v>
      </c>
      <c r="B183" s="45">
        <v>708136</v>
      </c>
      <c r="C183" s="45">
        <v>714260</v>
      </c>
      <c r="D183" s="45">
        <v>720473</v>
      </c>
      <c r="E183" s="45">
        <v>720031</v>
      </c>
      <c r="F183" s="45">
        <v>724039</v>
      </c>
      <c r="G183" s="45">
        <v>729693</v>
      </c>
      <c r="H183" s="45">
        <v>734986</v>
      </c>
      <c r="I183" s="45">
        <v>740007</v>
      </c>
      <c r="J183" s="45">
        <v>740327</v>
      </c>
      <c r="K183" s="45">
        <v>739509</v>
      </c>
      <c r="L183" s="45">
        <v>739879</v>
      </c>
      <c r="M183">
        <f t="shared" si="2"/>
        <v>743114</v>
      </c>
      <c r="AA183" s="69" t="s">
        <v>960</v>
      </c>
      <c r="AB183" s="70">
        <v>97743</v>
      </c>
    </row>
    <row r="184" spans="1:28" x14ac:dyDescent="0.3">
      <c r="A184" s="42" t="s">
        <v>299</v>
      </c>
      <c r="B184" s="45">
        <v>62782</v>
      </c>
      <c r="C184" s="45">
        <v>63242</v>
      </c>
      <c r="D184" s="45">
        <v>63610</v>
      </c>
      <c r="E184" s="45">
        <v>63277</v>
      </c>
      <c r="F184" s="45">
        <v>63270</v>
      </c>
      <c r="G184" s="45">
        <v>63424</v>
      </c>
      <c r="H184" s="45">
        <v>63502</v>
      </c>
      <c r="I184" s="45">
        <v>63390</v>
      </c>
      <c r="J184" s="45">
        <v>63228</v>
      </c>
      <c r="K184" s="45">
        <v>63081</v>
      </c>
      <c r="L184" s="45">
        <v>63209</v>
      </c>
      <c r="M184">
        <f t="shared" si="2"/>
        <v>63569</v>
      </c>
      <c r="AA184" s="69" t="s">
        <v>916</v>
      </c>
      <c r="AB184" s="70">
        <v>156660</v>
      </c>
    </row>
    <row r="185" spans="1:28" x14ac:dyDescent="0.3">
      <c r="A185" s="42" t="s">
        <v>246</v>
      </c>
      <c r="B185" s="45">
        <v>58981</v>
      </c>
      <c r="C185" s="45">
        <v>58877</v>
      </c>
      <c r="D185" s="45">
        <v>58694</v>
      </c>
      <c r="E185" s="45">
        <v>58282</v>
      </c>
      <c r="F185" s="45">
        <v>57920</v>
      </c>
      <c r="G185" s="45">
        <v>57777</v>
      </c>
      <c r="H185" s="45">
        <v>57674</v>
      </c>
      <c r="I185" s="45">
        <v>57539</v>
      </c>
      <c r="J185" s="45">
        <v>57526</v>
      </c>
      <c r="K185" s="45">
        <v>57234</v>
      </c>
      <c r="L185" s="45">
        <v>57102</v>
      </c>
      <c r="M185">
        <f t="shared" si="2"/>
        <v>57044</v>
      </c>
      <c r="AA185" s="69" t="s">
        <v>917</v>
      </c>
      <c r="AB185" s="70">
        <v>160000</v>
      </c>
    </row>
    <row r="186" spans="1:28" x14ac:dyDescent="0.3">
      <c r="A186" s="42" t="s">
        <v>948</v>
      </c>
      <c r="B186" s="45">
        <v>145924</v>
      </c>
      <c r="C186" s="45">
        <v>147072</v>
      </c>
      <c r="D186" s="45">
        <v>147972</v>
      </c>
      <c r="E186" s="45">
        <v>146948</v>
      </c>
      <c r="F186" s="45">
        <v>145850</v>
      </c>
      <c r="G186" s="45">
        <v>144919</v>
      </c>
      <c r="H186" s="45">
        <v>145077</v>
      </c>
      <c r="I186" s="45">
        <v>144722</v>
      </c>
      <c r="J186" s="45">
        <v>144586</v>
      </c>
      <c r="K186" s="45">
        <v>144209</v>
      </c>
      <c r="L186" s="45">
        <v>143706</v>
      </c>
      <c r="M186">
        <f t="shared" si="2"/>
        <v>142939</v>
      </c>
      <c r="AA186" s="69" t="s">
        <v>918</v>
      </c>
      <c r="AB186" s="70">
        <v>68871</v>
      </c>
    </row>
    <row r="187" spans="1:28" x14ac:dyDescent="0.3">
      <c r="A187" s="42" t="s">
        <v>156</v>
      </c>
      <c r="B187" s="45">
        <v>175658</v>
      </c>
      <c r="C187" s="45">
        <v>178204</v>
      </c>
      <c r="D187" s="45">
        <v>182832</v>
      </c>
      <c r="E187" s="45">
        <v>185462</v>
      </c>
      <c r="F187" s="45">
        <v>187842</v>
      </c>
      <c r="G187" s="45">
        <v>190949</v>
      </c>
      <c r="H187" s="45">
        <v>193667</v>
      </c>
      <c r="I187" s="45">
        <v>195549</v>
      </c>
      <c r="J187" s="45">
        <v>196612</v>
      </c>
      <c r="K187" s="45">
        <v>197636</v>
      </c>
      <c r="L187" s="45">
        <v>198249</v>
      </c>
      <c r="M187">
        <f t="shared" si="2"/>
        <v>199349</v>
      </c>
      <c r="AA187" s="69" t="s">
        <v>921</v>
      </c>
      <c r="AB187" s="70">
        <v>50511</v>
      </c>
    </row>
    <row r="188" spans="1:28" x14ac:dyDescent="0.3">
      <c r="A188" s="42" t="s">
        <v>178</v>
      </c>
      <c r="B188" s="45">
        <v>67401</v>
      </c>
      <c r="C188" s="45">
        <v>67229</v>
      </c>
      <c r="D188" s="45">
        <v>67255</v>
      </c>
      <c r="E188" s="45">
        <v>66775</v>
      </c>
      <c r="F188" s="45">
        <v>66477</v>
      </c>
      <c r="G188" s="45">
        <v>66471</v>
      </c>
      <c r="H188" s="45">
        <v>66661</v>
      </c>
      <c r="I188" s="45">
        <v>67097</v>
      </c>
      <c r="J188" s="45">
        <v>67641</v>
      </c>
      <c r="K188" s="45">
        <v>67922</v>
      </c>
      <c r="L188" s="45">
        <v>68010</v>
      </c>
      <c r="M188">
        <f t="shared" si="2"/>
        <v>68261</v>
      </c>
      <c r="AA188" s="69" t="s">
        <v>932</v>
      </c>
      <c r="AB188" s="70">
        <v>31817</v>
      </c>
    </row>
    <row r="189" spans="1:28" x14ac:dyDescent="0.3">
      <c r="A189" s="42" t="s">
        <v>346</v>
      </c>
      <c r="B189" s="45">
        <v>80919</v>
      </c>
      <c r="C189" s="45">
        <v>81350</v>
      </c>
      <c r="D189" s="45">
        <v>81105</v>
      </c>
      <c r="E189" s="45">
        <v>80467</v>
      </c>
      <c r="F189" s="45">
        <v>80367</v>
      </c>
      <c r="G189" s="45">
        <v>80764</v>
      </c>
      <c r="H189" s="45">
        <v>81600</v>
      </c>
      <c r="I189" s="45">
        <v>82787</v>
      </c>
      <c r="J189" s="45">
        <v>83504</v>
      </c>
      <c r="K189" s="45">
        <v>84359</v>
      </c>
      <c r="L189" s="45">
        <v>84810</v>
      </c>
      <c r="M189">
        <f t="shared" si="2"/>
        <v>85790</v>
      </c>
      <c r="AA189" s="69" t="s">
        <v>936</v>
      </c>
      <c r="AB189" s="70">
        <v>86182</v>
      </c>
    </row>
    <row r="190" spans="1:28" x14ac:dyDescent="0.3">
      <c r="A190" s="42" t="s">
        <v>159</v>
      </c>
      <c r="B190" s="45">
        <v>168428</v>
      </c>
      <c r="C190" s="45">
        <v>172266</v>
      </c>
      <c r="D190" s="45">
        <v>176220</v>
      </c>
      <c r="E190" s="45">
        <v>177447</v>
      </c>
      <c r="F190" s="45">
        <v>178144</v>
      </c>
      <c r="G190" s="45">
        <v>179006</v>
      </c>
      <c r="H190" s="45">
        <v>179574</v>
      </c>
      <c r="I190" s="45">
        <v>179667</v>
      </c>
      <c r="J190" s="45">
        <v>179030</v>
      </c>
      <c r="K190" s="45">
        <v>178847</v>
      </c>
      <c r="L190" s="45">
        <v>178559</v>
      </c>
      <c r="M190">
        <f t="shared" si="2"/>
        <v>177783</v>
      </c>
      <c r="AA190" s="69" t="s">
        <v>937</v>
      </c>
      <c r="AB190" s="70">
        <v>98822</v>
      </c>
    </row>
    <row r="191" spans="1:28" x14ac:dyDescent="0.3">
      <c r="A191" s="42" t="s">
        <v>143</v>
      </c>
      <c r="B191" s="45">
        <v>109009</v>
      </c>
      <c r="C191" s="45">
        <v>109348</v>
      </c>
      <c r="D191" s="45">
        <v>110000</v>
      </c>
      <c r="E191" s="45">
        <v>109411</v>
      </c>
      <c r="F191" s="45">
        <v>109077</v>
      </c>
      <c r="G191" s="45">
        <v>109288</v>
      </c>
      <c r="H191" s="45">
        <v>109683</v>
      </c>
      <c r="I191" s="45">
        <v>109443</v>
      </c>
      <c r="J191" s="45">
        <v>109719</v>
      </c>
      <c r="K191" s="45">
        <v>109457</v>
      </c>
      <c r="L191" s="45">
        <v>109175</v>
      </c>
      <c r="M191">
        <f t="shared" si="2"/>
        <v>109388</v>
      </c>
      <c r="AA191" s="69" t="s">
        <v>938</v>
      </c>
      <c r="AB191" s="70">
        <v>75511</v>
      </c>
    </row>
    <row r="192" spans="1:28" x14ac:dyDescent="0.3">
      <c r="A192" s="42" t="s">
        <v>68</v>
      </c>
      <c r="B192" s="45">
        <v>51556</v>
      </c>
      <c r="C192" s="45">
        <v>51364</v>
      </c>
      <c r="D192" s="45">
        <v>51071</v>
      </c>
      <c r="E192" s="45">
        <v>50358</v>
      </c>
      <c r="F192" s="45">
        <v>49786</v>
      </c>
      <c r="G192" s="45">
        <v>49637</v>
      </c>
      <c r="H192" s="45">
        <v>49308</v>
      </c>
      <c r="I192" s="45">
        <v>49208</v>
      </c>
      <c r="J192" s="45">
        <v>49068</v>
      </c>
      <c r="K192" s="45">
        <v>49136</v>
      </c>
      <c r="L192" s="45">
        <v>49187</v>
      </c>
      <c r="M192">
        <f t="shared" si="2"/>
        <v>49277</v>
      </c>
      <c r="AA192" s="69" t="s">
        <v>939</v>
      </c>
      <c r="AB192" s="70">
        <v>64517</v>
      </c>
    </row>
    <row r="193" spans="1:28" x14ac:dyDescent="0.3">
      <c r="A193" s="42" t="s">
        <v>949</v>
      </c>
      <c r="B193" s="45">
        <v>53050</v>
      </c>
      <c r="C193" s="45">
        <v>52970</v>
      </c>
      <c r="D193" s="45">
        <v>52709</v>
      </c>
      <c r="E193" s="45">
        <v>52088</v>
      </c>
      <c r="F193" s="45">
        <v>51676</v>
      </c>
      <c r="G193" s="45">
        <v>51056</v>
      </c>
      <c r="H193" s="45">
        <v>50643</v>
      </c>
      <c r="I193" s="45">
        <v>50140</v>
      </c>
      <c r="J193" s="45">
        <v>49776</v>
      </c>
      <c r="K193" s="45">
        <v>49140</v>
      </c>
      <c r="L193" s="45">
        <v>48689</v>
      </c>
      <c r="M193">
        <f t="shared" si="2"/>
        <v>48152</v>
      </c>
      <c r="AA193" s="69" t="s">
        <v>940</v>
      </c>
      <c r="AB193" s="70">
        <v>66007</v>
      </c>
    </row>
    <row r="194" spans="1:28" x14ac:dyDescent="0.3">
      <c r="A194" s="42" t="s">
        <v>230</v>
      </c>
      <c r="B194" s="45">
        <v>84805</v>
      </c>
      <c r="C194" s="45">
        <v>86417</v>
      </c>
      <c r="D194" s="45">
        <v>87715</v>
      </c>
      <c r="E194" s="45">
        <v>88013</v>
      </c>
      <c r="F194" s="45">
        <v>88016</v>
      </c>
      <c r="G194" s="45">
        <v>88083</v>
      </c>
      <c r="H194" s="45">
        <v>88651</v>
      </c>
      <c r="I194" s="45">
        <v>88779</v>
      </c>
      <c r="J194" s="45">
        <v>88305</v>
      </c>
      <c r="K194" s="45">
        <v>86965</v>
      </c>
      <c r="L194" s="45">
        <v>85926</v>
      </c>
      <c r="M194">
        <f t="shared" si="2"/>
        <v>84945</v>
      </c>
      <c r="AA194" s="69" t="s">
        <v>941</v>
      </c>
      <c r="AB194" s="70">
        <v>56973</v>
      </c>
    </row>
    <row r="195" spans="1:28" x14ac:dyDescent="0.3">
      <c r="A195" s="42" t="s">
        <v>950</v>
      </c>
      <c r="B195" s="45">
        <v>42794</v>
      </c>
      <c r="C195" s="45">
        <v>42450</v>
      </c>
      <c r="D195" s="45">
        <v>42294</v>
      </c>
      <c r="E195" s="45">
        <v>41776</v>
      </c>
      <c r="F195" s="45">
        <v>41441</v>
      </c>
      <c r="G195" s="45">
        <v>41114</v>
      </c>
      <c r="H195" s="45">
        <v>40685</v>
      </c>
      <c r="I195" s="45">
        <v>40130</v>
      </c>
      <c r="J195" s="45">
        <v>39996</v>
      </c>
      <c r="K195" s="45">
        <v>39914</v>
      </c>
      <c r="L195" s="45">
        <v>39656</v>
      </c>
      <c r="M195">
        <f t="shared" si="2"/>
        <v>39880</v>
      </c>
      <c r="AA195" s="69" t="s">
        <v>931</v>
      </c>
      <c r="AB195" s="70">
        <v>368491</v>
      </c>
    </row>
    <row r="196" spans="1:28" x14ac:dyDescent="0.3">
      <c r="A196" s="42" t="s">
        <v>51</v>
      </c>
      <c r="B196" s="45">
        <v>83174</v>
      </c>
      <c r="C196" s="45">
        <v>82811</v>
      </c>
      <c r="D196" s="45">
        <v>82516</v>
      </c>
      <c r="E196" s="45">
        <v>81765</v>
      </c>
      <c r="F196" s="45">
        <v>80958</v>
      </c>
      <c r="G196" s="45">
        <v>80779</v>
      </c>
      <c r="H196" s="45">
        <v>80568</v>
      </c>
      <c r="I196" s="45">
        <v>80348</v>
      </c>
      <c r="J196" s="45">
        <v>80455</v>
      </c>
      <c r="K196" s="45">
        <v>80187</v>
      </c>
      <c r="L196" s="45">
        <v>79564</v>
      </c>
      <c r="M196">
        <f t="shared" si="2"/>
        <v>79567</v>
      </c>
      <c r="AA196" s="69" t="s">
        <v>958</v>
      </c>
      <c r="AB196" s="70">
        <v>15392</v>
      </c>
    </row>
    <row r="197" spans="1:28" x14ac:dyDescent="0.3">
      <c r="A197" s="42" t="s">
        <v>53</v>
      </c>
      <c r="B197" s="45">
        <v>1439</v>
      </c>
      <c r="C197" s="45">
        <v>1396</v>
      </c>
      <c r="D197" s="45">
        <v>1366</v>
      </c>
      <c r="E197" s="45">
        <v>1390</v>
      </c>
      <c r="F197" s="45">
        <v>1368</v>
      </c>
      <c r="G197" s="45">
        <v>1370</v>
      </c>
      <c r="H197" s="45">
        <v>1406</v>
      </c>
      <c r="I197" s="45">
        <v>1400</v>
      </c>
      <c r="J197" s="45">
        <v>1354</v>
      </c>
      <c r="K197" s="45">
        <v>1324</v>
      </c>
      <c r="L197" s="45">
        <v>1326</v>
      </c>
      <c r="M197">
        <f t="shared" si="2"/>
        <v>1292</v>
      </c>
      <c r="AA197" s="69" t="s">
        <v>942</v>
      </c>
      <c r="AB197" s="70">
        <v>102019</v>
      </c>
    </row>
    <row r="198" spans="1:28" x14ac:dyDescent="0.3">
      <c r="A198" s="42" t="s">
        <v>160</v>
      </c>
      <c r="B198" s="45">
        <v>147081</v>
      </c>
      <c r="C198" s="45">
        <v>149751</v>
      </c>
      <c r="D198" s="45">
        <v>155402</v>
      </c>
      <c r="E198" s="45">
        <v>158848</v>
      </c>
      <c r="F198" s="45">
        <v>162036</v>
      </c>
      <c r="G198" s="45">
        <v>166526</v>
      </c>
      <c r="H198" s="45">
        <v>171323</v>
      </c>
      <c r="I198" s="45">
        <v>174769</v>
      </c>
      <c r="J198" s="45">
        <v>176744</v>
      </c>
      <c r="K198" s="45">
        <v>179983</v>
      </c>
      <c r="L198" s="45">
        <v>182531</v>
      </c>
      <c r="M198">
        <f t="shared" si="2"/>
        <v>187104</v>
      </c>
      <c r="AA198" s="69" t="s">
        <v>944</v>
      </c>
      <c r="AB198" s="70">
        <v>231809</v>
      </c>
    </row>
    <row r="199" spans="1:28" x14ac:dyDescent="0.3">
      <c r="A199" s="42" t="s">
        <v>162</v>
      </c>
      <c r="B199" s="45">
        <v>117773</v>
      </c>
      <c r="C199" s="45">
        <v>116310</v>
      </c>
      <c r="D199" s="45">
        <v>114461</v>
      </c>
      <c r="E199" s="45">
        <v>111904</v>
      </c>
      <c r="F199" s="45">
        <v>110989</v>
      </c>
      <c r="G199" s="45">
        <v>110547</v>
      </c>
      <c r="H199" s="45">
        <v>110161</v>
      </c>
      <c r="I199" s="45">
        <v>107716</v>
      </c>
      <c r="J199" s="45">
        <v>106053</v>
      </c>
      <c r="K199" s="45">
        <v>105661</v>
      </c>
      <c r="L199" s="45">
        <v>104804</v>
      </c>
      <c r="M199">
        <f t="shared" si="2"/>
        <v>104995</v>
      </c>
      <c r="AA199" s="69" t="s">
        <v>946</v>
      </c>
      <c r="AB199" s="70">
        <v>449539</v>
      </c>
    </row>
    <row r="200" spans="1:28" x14ac:dyDescent="0.3">
      <c r="A200" s="42" t="s">
        <v>331</v>
      </c>
      <c r="B200" s="45">
        <v>903273</v>
      </c>
      <c r="C200" s="45">
        <v>912390</v>
      </c>
      <c r="D200" s="45">
        <v>917814</v>
      </c>
      <c r="E200" s="45">
        <v>916799</v>
      </c>
      <c r="F200" s="45">
        <v>919100</v>
      </c>
      <c r="G200" s="45">
        <v>925476</v>
      </c>
      <c r="H200" s="45">
        <v>930996</v>
      </c>
      <c r="I200" s="45">
        <v>938984</v>
      </c>
      <c r="J200" s="45">
        <v>944725</v>
      </c>
      <c r="K200" s="45">
        <v>949627</v>
      </c>
      <c r="L200" s="45">
        <v>953935</v>
      </c>
      <c r="M200">
        <f t="shared" si="2"/>
        <v>956082</v>
      </c>
      <c r="AA200" s="69" t="s">
        <v>948</v>
      </c>
      <c r="AB200" s="70">
        <v>142939</v>
      </c>
    </row>
    <row r="201" spans="1:28" x14ac:dyDescent="0.3">
      <c r="A201" s="42" t="s">
        <v>303</v>
      </c>
      <c r="B201" s="45">
        <v>59574</v>
      </c>
      <c r="C201" s="45">
        <v>59625</v>
      </c>
      <c r="D201" s="45">
        <v>59880</v>
      </c>
      <c r="E201" s="45">
        <v>59889</v>
      </c>
      <c r="F201" s="45">
        <v>59976</v>
      </c>
      <c r="G201" s="45">
        <v>60147</v>
      </c>
      <c r="H201" s="45">
        <v>60128</v>
      </c>
      <c r="I201" s="45">
        <v>60689</v>
      </c>
      <c r="J201" s="45">
        <v>61255</v>
      </c>
      <c r="K201" s="45">
        <v>61784</v>
      </c>
      <c r="L201" s="45">
        <v>61805</v>
      </c>
      <c r="M201">
        <f t="shared" si="2"/>
        <v>62044</v>
      </c>
      <c r="AA201" s="69" t="s">
        <v>949</v>
      </c>
      <c r="AB201" s="70">
        <v>48152</v>
      </c>
    </row>
    <row r="202" spans="1:28" x14ac:dyDescent="0.3">
      <c r="A202" s="42" t="s">
        <v>273</v>
      </c>
      <c r="B202" s="45">
        <v>88532</v>
      </c>
      <c r="C202" s="45">
        <v>88730</v>
      </c>
      <c r="D202" s="45">
        <v>89036</v>
      </c>
      <c r="E202" s="45">
        <v>88188</v>
      </c>
      <c r="F202" s="45">
        <v>87734</v>
      </c>
      <c r="G202" s="45">
        <v>87783</v>
      </c>
      <c r="H202" s="45">
        <v>87531</v>
      </c>
      <c r="I202" s="45">
        <v>87286</v>
      </c>
      <c r="J202" s="45">
        <v>86861</v>
      </c>
      <c r="K202" s="45">
        <v>86136</v>
      </c>
      <c r="L202" s="45">
        <v>85079</v>
      </c>
      <c r="M202">
        <f t="shared" ref="M202:M265" si="3">VLOOKUP(A202,AA$8:AB$432,2,FALSE)</f>
        <v>84753</v>
      </c>
      <c r="AA202" s="69" t="s">
        <v>955</v>
      </c>
      <c r="AB202" s="70">
        <v>57491</v>
      </c>
    </row>
    <row r="203" spans="1:28" x14ac:dyDescent="0.3">
      <c r="A203" s="42" t="s">
        <v>55</v>
      </c>
      <c r="B203" s="45">
        <v>172310</v>
      </c>
      <c r="C203" s="45">
        <v>172553</v>
      </c>
      <c r="D203" s="45">
        <v>171876</v>
      </c>
      <c r="E203" s="45">
        <v>171441</v>
      </c>
      <c r="F203" s="45">
        <v>170445</v>
      </c>
      <c r="G203" s="45">
        <v>169949</v>
      </c>
      <c r="H203" s="45">
        <v>170570</v>
      </c>
      <c r="I203" s="45">
        <v>170784</v>
      </c>
      <c r="J203" s="45">
        <v>170642</v>
      </c>
      <c r="K203" s="45">
        <v>169870</v>
      </c>
      <c r="L203" s="45">
        <v>168216</v>
      </c>
      <c r="M203">
        <f t="shared" si="3"/>
        <v>167455</v>
      </c>
      <c r="AA203" s="69" t="s">
        <v>957</v>
      </c>
      <c r="AB203" s="70">
        <v>58602</v>
      </c>
    </row>
    <row r="204" spans="1:28" x14ac:dyDescent="0.3">
      <c r="A204" s="42" t="s">
        <v>164</v>
      </c>
      <c r="B204" s="45">
        <v>108350</v>
      </c>
      <c r="C204" s="45">
        <v>108694</v>
      </c>
      <c r="D204" s="45">
        <v>109526</v>
      </c>
      <c r="E204" s="45">
        <v>110575</v>
      </c>
      <c r="F204" s="45">
        <v>111739</v>
      </c>
      <c r="G204" s="45">
        <v>112793</v>
      </c>
      <c r="H204" s="45">
        <v>114738</v>
      </c>
      <c r="I204" s="45">
        <v>115773</v>
      </c>
      <c r="J204" s="45">
        <v>115883</v>
      </c>
      <c r="K204" s="45">
        <v>115830</v>
      </c>
      <c r="L204" s="45">
        <v>116839</v>
      </c>
      <c r="M204">
        <f t="shared" si="3"/>
        <v>117883</v>
      </c>
      <c r="AA204" s="69" t="s">
        <v>962</v>
      </c>
      <c r="AB204" s="70">
        <v>81123</v>
      </c>
    </row>
    <row r="205" spans="1:28" x14ac:dyDescent="0.3">
      <c r="A205" s="42" t="s">
        <v>44</v>
      </c>
      <c r="B205" s="45">
        <v>268067</v>
      </c>
      <c r="C205" s="45">
        <v>269871</v>
      </c>
      <c r="D205" s="45">
        <v>272007</v>
      </c>
      <c r="E205" s="45">
        <v>271299</v>
      </c>
      <c r="F205" s="45">
        <v>271242</v>
      </c>
      <c r="G205" s="45">
        <v>270955</v>
      </c>
      <c r="H205" s="45">
        <v>271772</v>
      </c>
      <c r="I205" s="45">
        <v>272071</v>
      </c>
      <c r="J205" s="45">
        <v>271861</v>
      </c>
      <c r="K205" s="45">
        <v>272060</v>
      </c>
      <c r="L205" s="45">
        <v>272032</v>
      </c>
      <c r="M205">
        <f t="shared" si="3"/>
        <v>272911</v>
      </c>
      <c r="AA205" s="69" t="s">
        <v>963</v>
      </c>
      <c r="AB205" s="70">
        <v>219051</v>
      </c>
    </row>
    <row r="206" spans="1:28" x14ac:dyDescent="0.3">
      <c r="A206" s="42" t="s">
        <v>216</v>
      </c>
      <c r="B206" s="45">
        <v>94700</v>
      </c>
      <c r="C206" s="45">
        <v>94518</v>
      </c>
      <c r="D206" s="45">
        <v>94219</v>
      </c>
      <c r="E206" s="45">
        <v>93781</v>
      </c>
      <c r="F206" s="45">
        <v>93653</v>
      </c>
      <c r="G206" s="45">
        <v>93689</v>
      </c>
      <c r="H206" s="45">
        <v>93849</v>
      </c>
      <c r="I206" s="45">
        <v>93866</v>
      </c>
      <c r="J206" s="45">
        <v>93858</v>
      </c>
      <c r="K206" s="45">
        <v>93912</v>
      </c>
      <c r="L206" s="45">
        <v>94311</v>
      </c>
      <c r="M206">
        <f t="shared" si="3"/>
        <v>94864</v>
      </c>
      <c r="AA206" s="69" t="s">
        <v>964</v>
      </c>
      <c r="AB206" s="70">
        <v>13386</v>
      </c>
    </row>
    <row r="207" spans="1:28" x14ac:dyDescent="0.3">
      <c r="A207" s="42" t="s">
        <v>166</v>
      </c>
      <c r="B207" s="45">
        <v>217530</v>
      </c>
      <c r="C207" s="45">
        <v>220206</v>
      </c>
      <c r="D207" s="45">
        <v>226412</v>
      </c>
      <c r="E207" s="45">
        <v>230073</v>
      </c>
      <c r="F207" s="45">
        <v>232328</v>
      </c>
      <c r="G207" s="45">
        <v>235608</v>
      </c>
      <c r="H207" s="45">
        <v>238835</v>
      </c>
      <c r="I207" s="45">
        <v>240723</v>
      </c>
      <c r="J207" s="45">
        <v>241164</v>
      </c>
      <c r="K207" s="45">
        <v>242122</v>
      </c>
      <c r="L207" s="45">
        <v>242234</v>
      </c>
      <c r="M207">
        <f t="shared" si="3"/>
        <v>238041</v>
      </c>
      <c r="AA207" s="69" t="s">
        <v>966</v>
      </c>
      <c r="AB207" s="70">
        <v>91349</v>
      </c>
    </row>
    <row r="208" spans="1:28" x14ac:dyDescent="0.3">
      <c r="A208" s="42" t="s">
        <v>31</v>
      </c>
      <c r="B208" s="45">
        <v>744519</v>
      </c>
      <c r="C208" s="45">
        <v>744809</v>
      </c>
      <c r="D208" s="45">
        <v>744442</v>
      </c>
      <c r="E208" s="45">
        <v>739596</v>
      </c>
      <c r="F208" s="45">
        <v>736275</v>
      </c>
      <c r="G208" s="45">
        <v>733644</v>
      </c>
      <c r="H208" s="45">
        <v>734070</v>
      </c>
      <c r="I208" s="45">
        <v>734533</v>
      </c>
      <c r="J208" s="45">
        <v>735988</v>
      </c>
      <c r="K208" s="45">
        <v>738036</v>
      </c>
      <c r="L208" s="45">
        <v>741506</v>
      </c>
      <c r="M208">
        <f t="shared" si="3"/>
        <v>745117</v>
      </c>
      <c r="AA208" s="69" t="s">
        <v>968</v>
      </c>
      <c r="AB208" s="70">
        <v>115055</v>
      </c>
    </row>
    <row r="209" spans="1:28" x14ac:dyDescent="0.3">
      <c r="A209" s="42" t="s">
        <v>79</v>
      </c>
      <c r="B209" s="45">
        <v>88169</v>
      </c>
      <c r="C209" s="45">
        <v>89097</v>
      </c>
      <c r="D209" s="45">
        <v>89428</v>
      </c>
      <c r="E209" s="45">
        <v>89844</v>
      </c>
      <c r="F209" s="45">
        <v>89664</v>
      </c>
      <c r="G209" s="45">
        <v>89348</v>
      </c>
      <c r="H209" s="45">
        <v>89558</v>
      </c>
      <c r="I209" s="45">
        <v>89843</v>
      </c>
      <c r="J209" s="45">
        <v>90225</v>
      </c>
      <c r="K209" s="45">
        <v>91294</v>
      </c>
      <c r="L209" s="45">
        <v>92356</v>
      </c>
      <c r="M209">
        <f t="shared" si="3"/>
        <v>93779</v>
      </c>
      <c r="AA209" s="69" t="s">
        <v>970</v>
      </c>
      <c r="AB209" s="70">
        <v>67332</v>
      </c>
    </row>
    <row r="210" spans="1:28" x14ac:dyDescent="0.3">
      <c r="A210" s="42" t="s">
        <v>56</v>
      </c>
      <c r="B210" s="45">
        <v>500178</v>
      </c>
      <c r="C210" s="45">
        <v>501746</v>
      </c>
      <c r="D210" s="45">
        <v>502741</v>
      </c>
      <c r="E210" s="45">
        <v>504837</v>
      </c>
      <c r="F210" s="45">
        <v>504127</v>
      </c>
      <c r="G210" s="45">
        <v>504257</v>
      </c>
      <c r="H210" s="45">
        <v>508132</v>
      </c>
      <c r="I210" s="45">
        <v>512141</v>
      </c>
      <c r="J210" s="45">
        <v>512798</v>
      </c>
      <c r="K210" s="45">
        <v>514422</v>
      </c>
      <c r="L210" s="45">
        <v>516054</v>
      </c>
      <c r="M210">
        <f t="shared" si="3"/>
        <v>520582</v>
      </c>
      <c r="AA210" s="69" t="s">
        <v>971</v>
      </c>
      <c r="AB210" s="70">
        <v>13905</v>
      </c>
    </row>
    <row r="211" spans="1:28" x14ac:dyDescent="0.3">
      <c r="A211" s="42" t="s">
        <v>57</v>
      </c>
      <c r="B211" s="45">
        <v>215358</v>
      </c>
      <c r="C211" s="45">
        <v>219540</v>
      </c>
      <c r="D211" s="45">
        <v>222820</v>
      </c>
      <c r="E211" s="45">
        <v>223644</v>
      </c>
      <c r="F211" s="45">
        <v>224654</v>
      </c>
      <c r="G211" s="45">
        <v>226508</v>
      </c>
      <c r="H211" s="45">
        <v>230143</v>
      </c>
      <c r="I211" s="45">
        <v>233615</v>
      </c>
      <c r="J211" s="45">
        <v>236238</v>
      </c>
      <c r="K211" s="45">
        <v>236880</v>
      </c>
      <c r="L211" s="45">
        <v>235050</v>
      </c>
      <c r="M211">
        <f t="shared" si="3"/>
        <v>234562</v>
      </c>
      <c r="AA211" s="69" t="s">
        <v>972</v>
      </c>
      <c r="AB211" s="70">
        <v>65767</v>
      </c>
    </row>
    <row r="212" spans="1:28" x14ac:dyDescent="0.3">
      <c r="A212" s="42" t="s">
        <v>151</v>
      </c>
      <c r="B212" s="45">
        <v>414475</v>
      </c>
      <c r="C212" s="45">
        <v>415292</v>
      </c>
      <c r="D212" s="45">
        <v>417422</v>
      </c>
      <c r="E212" s="45">
        <v>416386</v>
      </c>
      <c r="F212" s="45">
        <v>416286</v>
      </c>
      <c r="G212" s="45">
        <v>417802</v>
      </c>
      <c r="H212" s="45">
        <v>420548</v>
      </c>
      <c r="I212" s="45">
        <v>422990</v>
      </c>
      <c r="J212" s="45">
        <v>428008</v>
      </c>
      <c r="K212" s="45">
        <v>430800</v>
      </c>
      <c r="L212" s="45">
        <v>434513</v>
      </c>
      <c r="M212">
        <f t="shared" si="3"/>
        <v>439003</v>
      </c>
      <c r="AA212" s="69" t="s">
        <v>973</v>
      </c>
      <c r="AB212" s="70">
        <v>201790</v>
      </c>
    </row>
    <row r="213" spans="1:28" x14ac:dyDescent="0.3">
      <c r="A213" s="42" t="s">
        <v>35</v>
      </c>
      <c r="B213" s="45">
        <v>57781</v>
      </c>
      <c r="C213" s="45">
        <v>58215</v>
      </c>
      <c r="D213" s="45">
        <v>58364</v>
      </c>
      <c r="E213" s="45">
        <v>58189</v>
      </c>
      <c r="F213" s="45">
        <v>58386</v>
      </c>
      <c r="G213" s="45">
        <v>58581</v>
      </c>
      <c r="H213" s="45">
        <v>58493</v>
      </c>
      <c r="I213" s="45">
        <v>58624</v>
      </c>
      <c r="J213" s="45">
        <v>58779</v>
      </c>
      <c r="K213" s="45">
        <v>58708</v>
      </c>
      <c r="L213" s="45">
        <v>58893</v>
      </c>
      <c r="M213">
        <f t="shared" si="3"/>
        <v>59067</v>
      </c>
      <c r="AA213" s="69" t="s">
        <v>974</v>
      </c>
      <c r="AB213" s="70">
        <v>60411</v>
      </c>
    </row>
    <row r="214" spans="1:28" x14ac:dyDescent="0.3">
      <c r="A214" s="42" t="s">
        <v>168</v>
      </c>
      <c r="B214" s="45">
        <v>189202</v>
      </c>
      <c r="C214" s="45">
        <v>190031</v>
      </c>
      <c r="D214" s="45">
        <v>193427</v>
      </c>
      <c r="E214" s="45">
        <v>195816</v>
      </c>
      <c r="F214" s="45">
        <v>198538</v>
      </c>
      <c r="G214" s="45">
        <v>202550</v>
      </c>
      <c r="H214" s="45">
        <v>206257</v>
      </c>
      <c r="I214" s="45">
        <v>209165</v>
      </c>
      <c r="J214" s="45">
        <v>211026</v>
      </c>
      <c r="K214" s="45">
        <v>212516</v>
      </c>
      <c r="L214" s="45">
        <v>214122</v>
      </c>
      <c r="M214">
        <f t="shared" si="3"/>
        <v>213651</v>
      </c>
      <c r="AA214" s="69" t="s">
        <v>978</v>
      </c>
      <c r="AB214" s="70">
        <v>55988</v>
      </c>
    </row>
    <row r="215" spans="1:28" x14ac:dyDescent="0.3">
      <c r="A215" s="42" t="s">
        <v>153</v>
      </c>
      <c r="B215" s="45">
        <v>63233</v>
      </c>
      <c r="C215" s="45">
        <v>62980</v>
      </c>
      <c r="D215" s="45">
        <v>62863</v>
      </c>
      <c r="E215" s="45">
        <v>61908</v>
      </c>
      <c r="F215" s="45">
        <v>61653</v>
      </c>
      <c r="G215" s="45">
        <v>61489</v>
      </c>
      <c r="H215" s="45">
        <v>61607</v>
      </c>
      <c r="I215" s="45">
        <v>61396</v>
      </c>
      <c r="J215" s="45">
        <v>61632</v>
      </c>
      <c r="K215" s="45">
        <v>61638</v>
      </c>
      <c r="L215" s="45">
        <v>61645</v>
      </c>
      <c r="M215">
        <f t="shared" si="3"/>
        <v>62261</v>
      </c>
      <c r="AA215" s="69" t="s">
        <v>979</v>
      </c>
      <c r="AB215" s="70">
        <v>117675</v>
      </c>
    </row>
    <row r="216" spans="1:28" x14ac:dyDescent="0.3">
      <c r="A216" s="42" t="s">
        <v>227</v>
      </c>
      <c r="B216" s="45">
        <v>62443</v>
      </c>
      <c r="C216" s="45">
        <v>63637</v>
      </c>
      <c r="D216" s="45">
        <v>64318</v>
      </c>
      <c r="E216" s="45">
        <v>65240</v>
      </c>
      <c r="F216" s="45">
        <v>65414</v>
      </c>
      <c r="G216" s="45">
        <v>65721</v>
      </c>
      <c r="H216" s="45">
        <v>66033</v>
      </c>
      <c r="I216" s="45">
        <v>66416</v>
      </c>
      <c r="J216" s="45">
        <v>67181</v>
      </c>
      <c r="K216" s="45">
        <v>67492</v>
      </c>
      <c r="L216" s="45">
        <v>67586</v>
      </c>
      <c r="M216">
        <f t="shared" si="3"/>
        <v>68263</v>
      </c>
      <c r="AA216" s="69" t="s">
        <v>919</v>
      </c>
      <c r="AB216" s="70">
        <v>89397</v>
      </c>
    </row>
    <row r="217" spans="1:28" x14ac:dyDescent="0.3">
      <c r="A217" s="42" t="s">
        <v>214</v>
      </c>
      <c r="B217" s="45">
        <v>441732</v>
      </c>
      <c r="C217" s="45">
        <v>444031</v>
      </c>
      <c r="D217" s="45">
        <v>443761</v>
      </c>
      <c r="E217" s="45">
        <v>441779</v>
      </c>
      <c r="F217" s="45">
        <v>441267</v>
      </c>
      <c r="G217" s="45">
        <v>443473</v>
      </c>
      <c r="H217" s="45">
        <v>444405</v>
      </c>
      <c r="I217" s="45">
        <v>446742</v>
      </c>
      <c r="J217" s="45">
        <v>448605</v>
      </c>
      <c r="K217" s="45">
        <v>448858</v>
      </c>
      <c r="L217" s="45">
        <v>450121</v>
      </c>
      <c r="M217">
        <f t="shared" si="3"/>
        <v>452175</v>
      </c>
      <c r="AA217" s="69" t="s">
        <v>920</v>
      </c>
      <c r="AB217" s="70">
        <v>96960</v>
      </c>
    </row>
    <row r="218" spans="1:28" x14ac:dyDescent="0.3">
      <c r="A218" s="42" t="s">
        <v>951</v>
      </c>
      <c r="B218" s="45">
        <v>85027</v>
      </c>
      <c r="C218" s="45">
        <v>85763</v>
      </c>
      <c r="D218" s="45">
        <v>86422</v>
      </c>
      <c r="E218" s="45">
        <v>86746</v>
      </c>
      <c r="F218" s="45">
        <v>86779</v>
      </c>
      <c r="G218" s="45">
        <v>87791</v>
      </c>
      <c r="H218" s="45">
        <v>88513</v>
      </c>
      <c r="I218" s="45">
        <v>88891</v>
      </c>
      <c r="J218" s="45">
        <v>89576</v>
      </c>
      <c r="K218" s="45">
        <v>90303</v>
      </c>
      <c r="L218" s="45">
        <v>90975</v>
      </c>
      <c r="M218">
        <f t="shared" si="3"/>
        <v>91040</v>
      </c>
      <c r="AA218" s="69" t="s">
        <v>922</v>
      </c>
      <c r="AB218" s="70">
        <v>134193</v>
      </c>
    </row>
    <row r="219" spans="1:28" x14ac:dyDescent="0.3">
      <c r="A219" s="42" t="s">
        <v>219</v>
      </c>
      <c r="B219" s="45">
        <v>314111</v>
      </c>
      <c r="C219" s="45">
        <v>318076</v>
      </c>
      <c r="D219" s="45">
        <v>321952</v>
      </c>
      <c r="E219" s="45">
        <v>324053</v>
      </c>
      <c r="F219" s="45">
        <v>324489</v>
      </c>
      <c r="G219" s="45">
        <v>325320</v>
      </c>
      <c r="H219" s="45">
        <v>329634</v>
      </c>
      <c r="I219" s="45">
        <v>334042</v>
      </c>
      <c r="J219" s="45">
        <v>335702</v>
      </c>
      <c r="K219" s="45">
        <v>336430</v>
      </c>
      <c r="L219" s="45">
        <v>337574</v>
      </c>
      <c r="M219">
        <f t="shared" si="3"/>
        <v>339133</v>
      </c>
      <c r="AA219" s="69" t="s">
        <v>923</v>
      </c>
      <c r="AB219" s="70">
        <v>223119</v>
      </c>
    </row>
    <row r="220" spans="1:28" x14ac:dyDescent="0.3">
      <c r="A220" s="42" t="s">
        <v>59</v>
      </c>
      <c r="B220" s="45">
        <v>126571</v>
      </c>
      <c r="C220" s="45">
        <v>129755</v>
      </c>
      <c r="D220" s="45">
        <v>132812</v>
      </c>
      <c r="E220" s="45">
        <v>133489</v>
      </c>
      <c r="F220" s="45">
        <v>134149</v>
      </c>
      <c r="G220" s="45">
        <v>135416</v>
      </c>
      <c r="H220" s="45">
        <v>137165</v>
      </c>
      <c r="I220" s="45">
        <v>138205</v>
      </c>
      <c r="J220" s="45">
        <v>136385</v>
      </c>
      <c r="K220" s="45">
        <v>135367</v>
      </c>
      <c r="L220" s="45">
        <v>133977</v>
      </c>
      <c r="M220">
        <f t="shared" si="3"/>
        <v>133825</v>
      </c>
      <c r="AA220" s="69" t="s">
        <v>929</v>
      </c>
      <c r="AB220" s="70">
        <v>89247</v>
      </c>
    </row>
    <row r="221" spans="1:28" x14ac:dyDescent="0.3">
      <c r="A221" s="42" t="s">
        <v>349</v>
      </c>
      <c r="B221" s="45">
        <v>97449</v>
      </c>
      <c r="C221" s="45">
        <v>98585</v>
      </c>
      <c r="D221" s="45">
        <v>99101</v>
      </c>
      <c r="E221" s="45">
        <v>98878</v>
      </c>
      <c r="F221" s="45">
        <v>99237</v>
      </c>
      <c r="G221" s="45">
        <v>100246</v>
      </c>
      <c r="H221" s="45">
        <v>101391</v>
      </c>
      <c r="I221" s="45">
        <v>101948</v>
      </c>
      <c r="J221" s="45">
        <v>102790</v>
      </c>
      <c r="K221" s="45">
        <v>103560</v>
      </c>
      <c r="L221" s="45">
        <v>104533</v>
      </c>
      <c r="M221">
        <f t="shared" si="3"/>
        <v>105047</v>
      </c>
      <c r="AA221" s="69" t="s">
        <v>935</v>
      </c>
      <c r="AB221" s="70">
        <v>94943</v>
      </c>
    </row>
    <row r="222" spans="1:28" x14ac:dyDescent="0.3">
      <c r="A222" s="42" t="s">
        <v>138</v>
      </c>
      <c r="B222" s="45">
        <v>38969</v>
      </c>
      <c r="C222" s="45">
        <v>38770</v>
      </c>
      <c r="D222" s="45">
        <v>38366</v>
      </c>
      <c r="E222" s="45">
        <v>37930</v>
      </c>
      <c r="F222" s="45">
        <v>37681</v>
      </c>
      <c r="G222" s="45">
        <v>37756</v>
      </c>
      <c r="H222" s="45">
        <v>37526</v>
      </c>
      <c r="I222" s="45">
        <v>37676</v>
      </c>
      <c r="J222" s="45">
        <v>37796</v>
      </c>
      <c r="K222" s="45">
        <v>37784</v>
      </c>
      <c r="L222" s="45">
        <v>37873</v>
      </c>
      <c r="M222">
        <f t="shared" si="3"/>
        <v>38034</v>
      </c>
      <c r="AA222" s="69" t="s">
        <v>943</v>
      </c>
      <c r="AB222" s="70">
        <v>71420</v>
      </c>
    </row>
    <row r="223" spans="1:28" x14ac:dyDescent="0.3">
      <c r="A223" s="42" t="s">
        <v>360</v>
      </c>
      <c r="B223" s="45">
        <v>44062</v>
      </c>
      <c r="C223" s="45">
        <v>44198</v>
      </c>
      <c r="D223" s="45">
        <v>44210</v>
      </c>
      <c r="E223" s="45">
        <v>43924</v>
      </c>
      <c r="F223" s="45">
        <v>43878</v>
      </c>
      <c r="G223" s="45">
        <v>43884</v>
      </c>
      <c r="H223" s="45">
        <v>43483</v>
      </c>
      <c r="I223" s="45">
        <v>43492</v>
      </c>
      <c r="J223" s="45">
        <v>43540</v>
      </c>
      <c r="K223" s="45">
        <v>43796</v>
      </c>
      <c r="L223" s="45">
        <v>43934</v>
      </c>
      <c r="M223">
        <f t="shared" si="3"/>
        <v>44418</v>
      </c>
      <c r="AA223" s="69" t="s">
        <v>951</v>
      </c>
      <c r="AB223" s="70">
        <v>91040</v>
      </c>
    </row>
    <row r="224" spans="1:28" x14ac:dyDescent="0.3">
      <c r="A224" s="42" t="s">
        <v>197</v>
      </c>
      <c r="B224" s="45">
        <v>342691</v>
      </c>
      <c r="C224" s="45">
        <v>349497</v>
      </c>
      <c r="D224" s="45">
        <v>357549</v>
      </c>
      <c r="E224" s="45">
        <v>362172</v>
      </c>
      <c r="F224" s="45">
        <v>362955</v>
      </c>
      <c r="G224" s="45">
        <v>365887</v>
      </c>
      <c r="H224" s="45">
        <v>373849</v>
      </c>
      <c r="I224" s="45">
        <v>382299</v>
      </c>
      <c r="J224" s="45">
        <v>384749</v>
      </c>
      <c r="K224" s="45">
        <v>385594</v>
      </c>
      <c r="L224" s="45">
        <v>389646</v>
      </c>
      <c r="M224">
        <f t="shared" si="3"/>
        <v>391653</v>
      </c>
      <c r="AA224" s="69" t="s">
        <v>953</v>
      </c>
      <c r="AB224" s="70">
        <v>85692</v>
      </c>
    </row>
    <row r="225" spans="1:28" x14ac:dyDescent="0.3">
      <c r="A225" s="42" t="s">
        <v>359</v>
      </c>
      <c r="B225" s="45">
        <v>67370</v>
      </c>
      <c r="C225" s="45">
        <v>67506</v>
      </c>
      <c r="D225" s="45">
        <v>67511</v>
      </c>
      <c r="E225" s="45">
        <v>67195</v>
      </c>
      <c r="F225" s="45">
        <v>67187</v>
      </c>
      <c r="G225" s="45">
        <v>67162</v>
      </c>
      <c r="H225" s="45">
        <v>67513</v>
      </c>
      <c r="I225" s="45">
        <v>67790</v>
      </c>
      <c r="J225" s="45">
        <v>67887</v>
      </c>
      <c r="K225" s="45">
        <v>67625</v>
      </c>
      <c r="L225" s="45">
        <v>67393</v>
      </c>
      <c r="M225">
        <f t="shared" si="3"/>
        <v>67214</v>
      </c>
      <c r="AA225" s="69" t="s">
        <v>954</v>
      </c>
      <c r="AB225" s="70">
        <v>92161</v>
      </c>
    </row>
    <row r="226" spans="1:28" x14ac:dyDescent="0.3">
      <c r="A226" s="42" t="s">
        <v>62</v>
      </c>
      <c r="B226" s="45">
        <v>171524</v>
      </c>
      <c r="C226" s="45">
        <v>173024</v>
      </c>
      <c r="D226" s="45">
        <v>174007</v>
      </c>
      <c r="E226" s="45">
        <v>174740</v>
      </c>
      <c r="F226" s="45">
        <v>175497</v>
      </c>
      <c r="G226" s="45">
        <v>176070</v>
      </c>
      <c r="H226" s="45">
        <v>176717</v>
      </c>
      <c r="I226" s="45">
        <v>177187</v>
      </c>
      <c r="J226" s="45">
        <v>176644</v>
      </c>
      <c r="K226" s="45">
        <v>175739</v>
      </c>
      <c r="L226" s="45">
        <v>175268</v>
      </c>
      <c r="M226">
        <f t="shared" si="3"/>
        <v>175092</v>
      </c>
      <c r="AA226" s="69" t="s">
        <v>961</v>
      </c>
      <c r="AB226" s="70">
        <v>111573</v>
      </c>
    </row>
    <row r="227" spans="1:28" x14ac:dyDescent="0.3">
      <c r="A227" s="42" t="s">
        <v>186</v>
      </c>
      <c r="B227" s="45">
        <v>31582</v>
      </c>
      <c r="C227" s="45">
        <v>31848</v>
      </c>
      <c r="D227" s="45">
        <v>32059</v>
      </c>
      <c r="E227" s="45">
        <v>31821</v>
      </c>
      <c r="F227" s="45">
        <v>31550</v>
      </c>
      <c r="G227" s="45">
        <v>31493</v>
      </c>
      <c r="H227" s="45">
        <v>31258</v>
      </c>
      <c r="I227" s="45">
        <v>30966</v>
      </c>
      <c r="J227" s="45">
        <v>30658</v>
      </c>
      <c r="K227" s="45">
        <v>30541</v>
      </c>
      <c r="L227" s="45">
        <v>30411</v>
      </c>
      <c r="M227">
        <f t="shared" si="3"/>
        <v>30435</v>
      </c>
      <c r="AA227" s="69" t="s">
        <v>157</v>
      </c>
      <c r="AB227" s="70">
        <v>57383</v>
      </c>
    </row>
    <row r="228" spans="1:28" x14ac:dyDescent="0.3">
      <c r="A228" s="42" t="s">
        <v>93</v>
      </c>
      <c r="B228" s="45">
        <v>67507</v>
      </c>
      <c r="C228" s="45">
        <v>67573</v>
      </c>
      <c r="D228" s="45">
        <v>67588</v>
      </c>
      <c r="E228" s="45">
        <v>67322</v>
      </c>
      <c r="F228" s="45">
        <v>66968</v>
      </c>
      <c r="G228" s="45">
        <v>67123</v>
      </c>
      <c r="H228" s="45">
        <v>67300</v>
      </c>
      <c r="I228" s="45">
        <v>67604</v>
      </c>
      <c r="J228" s="45">
        <v>67282</v>
      </c>
      <c r="K228" s="45">
        <v>67653</v>
      </c>
      <c r="L228" s="45">
        <v>67530</v>
      </c>
      <c r="M228">
        <f t="shared" si="3"/>
        <v>67656</v>
      </c>
      <c r="AA228" s="69" t="s">
        <v>170</v>
      </c>
      <c r="AB228" s="70">
        <v>40394</v>
      </c>
    </row>
    <row r="229" spans="1:28" x14ac:dyDescent="0.3">
      <c r="A229" s="42" t="s">
        <v>952</v>
      </c>
      <c r="B229" s="45">
        <v>37493</v>
      </c>
      <c r="C229" s="45">
        <v>37777</v>
      </c>
      <c r="D229" s="45">
        <v>38026</v>
      </c>
      <c r="E229" s="45">
        <v>37757</v>
      </c>
      <c r="F229" s="45">
        <v>37673</v>
      </c>
      <c r="G229" s="45">
        <v>37463</v>
      </c>
      <c r="H229" s="45">
        <v>37414</v>
      </c>
      <c r="I229" s="45">
        <v>37534</v>
      </c>
      <c r="J229" s="45">
        <v>37462</v>
      </c>
      <c r="K229" s="45">
        <v>37406</v>
      </c>
      <c r="L229" s="45">
        <v>37384</v>
      </c>
      <c r="M229">
        <f t="shared" si="3"/>
        <v>37453</v>
      </c>
      <c r="AA229" s="69" t="s">
        <v>180</v>
      </c>
      <c r="AB229" s="70">
        <v>65238</v>
      </c>
    </row>
    <row r="230" spans="1:28" x14ac:dyDescent="0.3">
      <c r="A230" s="42" t="s">
        <v>169</v>
      </c>
      <c r="B230" s="45">
        <v>137188</v>
      </c>
      <c r="C230" s="45">
        <v>137362</v>
      </c>
      <c r="D230" s="45">
        <v>138315</v>
      </c>
      <c r="E230" s="45">
        <v>138100</v>
      </c>
      <c r="F230" s="45">
        <v>138599</v>
      </c>
      <c r="G230" s="45">
        <v>138591</v>
      </c>
      <c r="H230" s="45">
        <v>138915</v>
      </c>
      <c r="I230" s="45">
        <v>138678</v>
      </c>
      <c r="J230" s="45">
        <v>137594</v>
      </c>
      <c r="K230" s="45">
        <v>136978</v>
      </c>
      <c r="L230" s="45">
        <v>136623</v>
      </c>
      <c r="M230">
        <f t="shared" si="3"/>
        <v>136248</v>
      </c>
      <c r="AA230" s="69" t="s">
        <v>188</v>
      </c>
      <c r="AB230" s="70">
        <v>41000</v>
      </c>
    </row>
    <row r="231" spans="1:28" x14ac:dyDescent="0.3">
      <c r="A231" s="42" t="s">
        <v>953</v>
      </c>
      <c r="B231" s="45">
        <v>86432</v>
      </c>
      <c r="C231" s="45">
        <v>86424</v>
      </c>
      <c r="D231" s="45">
        <v>86187</v>
      </c>
      <c r="E231" s="45">
        <v>86076</v>
      </c>
      <c r="F231" s="45">
        <v>85892</v>
      </c>
      <c r="G231" s="45">
        <v>85998</v>
      </c>
      <c r="H231" s="45">
        <v>86063</v>
      </c>
      <c r="I231" s="45">
        <v>86113</v>
      </c>
      <c r="J231" s="45">
        <v>85925</v>
      </c>
      <c r="K231" s="45">
        <v>85948</v>
      </c>
      <c r="L231" s="45">
        <v>86011</v>
      </c>
      <c r="M231">
        <f t="shared" si="3"/>
        <v>85692</v>
      </c>
      <c r="AA231" s="69" t="s">
        <v>191</v>
      </c>
      <c r="AB231" s="70">
        <v>31039</v>
      </c>
    </row>
    <row r="232" spans="1:28" x14ac:dyDescent="0.3">
      <c r="A232" s="42" t="s">
        <v>272</v>
      </c>
      <c r="B232" s="45">
        <v>47269</v>
      </c>
      <c r="C232" s="45">
        <v>47237</v>
      </c>
      <c r="D232" s="45">
        <v>47378</v>
      </c>
      <c r="E232" s="45">
        <v>47134</v>
      </c>
      <c r="F232" s="45">
        <v>46902</v>
      </c>
      <c r="G232" s="45">
        <v>46936</v>
      </c>
      <c r="H232" s="45">
        <v>46917</v>
      </c>
      <c r="I232" s="45">
        <v>46887</v>
      </c>
      <c r="J232" s="45">
        <v>47145</v>
      </c>
      <c r="K232" s="45">
        <v>47535</v>
      </c>
      <c r="L232" s="45">
        <v>47786</v>
      </c>
      <c r="M232">
        <f t="shared" si="3"/>
        <v>48227</v>
      </c>
      <c r="AA232" s="69" t="s">
        <v>205</v>
      </c>
      <c r="AB232" s="70">
        <v>59419</v>
      </c>
    </row>
    <row r="233" spans="1:28" x14ac:dyDescent="0.3">
      <c r="A233" s="42" t="s">
        <v>238</v>
      </c>
      <c r="B233" s="45">
        <v>59160</v>
      </c>
      <c r="C233" s="45">
        <v>59430</v>
      </c>
      <c r="D233" s="45">
        <v>59638</v>
      </c>
      <c r="E233" s="45">
        <v>59327</v>
      </c>
      <c r="F233" s="45">
        <v>59299</v>
      </c>
      <c r="G233" s="45">
        <v>59487</v>
      </c>
      <c r="H233" s="45">
        <v>59729</v>
      </c>
      <c r="I233" s="45">
        <v>59687</v>
      </c>
      <c r="J233" s="45">
        <v>59805</v>
      </c>
      <c r="K233" s="45">
        <v>60299</v>
      </c>
      <c r="L233" s="45">
        <v>60932</v>
      </c>
      <c r="M233">
        <f t="shared" si="3"/>
        <v>61502</v>
      </c>
      <c r="AA233" s="69" t="s">
        <v>30</v>
      </c>
      <c r="AB233" s="70">
        <v>53701</v>
      </c>
    </row>
    <row r="234" spans="1:28" x14ac:dyDescent="0.3">
      <c r="A234" s="42" t="s">
        <v>350</v>
      </c>
      <c r="B234" s="45">
        <v>86376</v>
      </c>
      <c r="C234" s="45">
        <v>87150</v>
      </c>
      <c r="D234" s="45">
        <v>87515</v>
      </c>
      <c r="E234" s="45">
        <v>87161</v>
      </c>
      <c r="F234" s="45">
        <v>87571</v>
      </c>
      <c r="G234" s="45">
        <v>88120</v>
      </c>
      <c r="H234" s="45">
        <v>88711</v>
      </c>
      <c r="I234" s="45">
        <v>89304</v>
      </c>
      <c r="J234" s="45">
        <v>89336</v>
      </c>
      <c r="K234" s="45">
        <v>89791</v>
      </c>
      <c r="L234" s="45">
        <v>90293</v>
      </c>
      <c r="M234">
        <f t="shared" si="3"/>
        <v>90962</v>
      </c>
      <c r="AA234" s="69" t="s">
        <v>48</v>
      </c>
      <c r="AB234" s="70">
        <v>73154</v>
      </c>
    </row>
    <row r="235" spans="1:28" x14ac:dyDescent="0.3">
      <c r="A235" s="42" t="s">
        <v>954</v>
      </c>
      <c r="B235" s="45">
        <v>87541</v>
      </c>
      <c r="C235" s="45">
        <v>88455</v>
      </c>
      <c r="D235" s="45">
        <v>89414</v>
      </c>
      <c r="E235" s="45">
        <v>89929</v>
      </c>
      <c r="F235" s="45">
        <v>89991</v>
      </c>
      <c r="G235" s="45">
        <v>90787</v>
      </c>
      <c r="H235" s="45">
        <v>91267</v>
      </c>
      <c r="I235" s="45">
        <v>91711</v>
      </c>
      <c r="J235" s="45">
        <v>91890</v>
      </c>
      <c r="K235" s="45">
        <v>92079</v>
      </c>
      <c r="L235" s="45">
        <v>92309</v>
      </c>
      <c r="M235">
        <f t="shared" si="3"/>
        <v>92161</v>
      </c>
      <c r="AA235" s="69" t="s">
        <v>52</v>
      </c>
      <c r="AB235" s="70">
        <v>45942</v>
      </c>
    </row>
    <row r="236" spans="1:28" x14ac:dyDescent="0.3">
      <c r="A236" s="42" t="s">
        <v>64</v>
      </c>
      <c r="B236" s="45">
        <v>88753</v>
      </c>
      <c r="C236" s="45">
        <v>88985</v>
      </c>
      <c r="D236" s="45">
        <v>89485</v>
      </c>
      <c r="E236" s="45">
        <v>89407</v>
      </c>
      <c r="F236" s="45">
        <v>89124</v>
      </c>
      <c r="G236" s="45">
        <v>88755</v>
      </c>
      <c r="H236" s="45">
        <v>88621</v>
      </c>
      <c r="I236" s="45">
        <v>89146</v>
      </c>
      <c r="J236" s="45">
        <v>88944</v>
      </c>
      <c r="K236" s="45">
        <v>88415</v>
      </c>
      <c r="L236" s="45">
        <v>88157</v>
      </c>
      <c r="M236">
        <f t="shared" si="3"/>
        <v>88116</v>
      </c>
      <c r="AA236" s="69" t="s">
        <v>68</v>
      </c>
      <c r="AB236" s="70">
        <v>49277</v>
      </c>
    </row>
    <row r="237" spans="1:28" x14ac:dyDescent="0.3">
      <c r="A237" s="42" t="s">
        <v>955</v>
      </c>
      <c r="B237" s="45">
        <v>53047</v>
      </c>
      <c r="C237" s="45">
        <v>53129</v>
      </c>
      <c r="D237" s="45">
        <v>53723</v>
      </c>
      <c r="E237" s="45">
        <v>53602</v>
      </c>
      <c r="F237" s="45">
        <v>53506</v>
      </c>
      <c r="G237" s="45">
        <v>54253</v>
      </c>
      <c r="H237" s="45">
        <v>54771</v>
      </c>
      <c r="I237" s="45">
        <v>55334</v>
      </c>
      <c r="J237" s="45">
        <v>56175</v>
      </c>
      <c r="K237" s="45">
        <v>56721</v>
      </c>
      <c r="L237" s="45">
        <v>57124</v>
      </c>
      <c r="M237">
        <f t="shared" si="3"/>
        <v>57491</v>
      </c>
      <c r="AA237" s="69" t="s">
        <v>79</v>
      </c>
      <c r="AB237" s="70">
        <v>93779</v>
      </c>
    </row>
    <row r="238" spans="1:28" x14ac:dyDescent="0.3">
      <c r="A238" s="42" t="s">
        <v>67</v>
      </c>
      <c r="B238" s="45">
        <v>161765</v>
      </c>
      <c r="C238" s="45">
        <v>164536</v>
      </c>
      <c r="D238" s="45">
        <v>166372</v>
      </c>
      <c r="E238" s="45">
        <v>166618</v>
      </c>
      <c r="F238" s="45">
        <v>167578</v>
      </c>
      <c r="G238" s="45">
        <v>168932</v>
      </c>
      <c r="H238" s="45">
        <v>169784</v>
      </c>
      <c r="I238" s="45">
        <v>170560</v>
      </c>
      <c r="J238" s="45">
        <v>170276</v>
      </c>
      <c r="K238" s="45">
        <v>169530</v>
      </c>
      <c r="L238" s="45">
        <v>168784</v>
      </c>
      <c r="M238">
        <f t="shared" si="3"/>
        <v>168427</v>
      </c>
      <c r="AA238" s="69" t="s">
        <v>87</v>
      </c>
      <c r="AB238" s="70">
        <v>55225</v>
      </c>
    </row>
    <row r="239" spans="1:28" x14ac:dyDescent="0.3">
      <c r="A239" s="42" t="s">
        <v>275</v>
      </c>
      <c r="B239" s="45">
        <v>51887</v>
      </c>
      <c r="C239" s="45">
        <v>52130</v>
      </c>
      <c r="D239" s="45">
        <v>51991</v>
      </c>
      <c r="E239" s="45">
        <v>51709</v>
      </c>
      <c r="F239" s="45">
        <v>51867</v>
      </c>
      <c r="G239" s="45">
        <v>51710</v>
      </c>
      <c r="H239" s="45">
        <v>51557</v>
      </c>
      <c r="I239" s="45">
        <v>51728</v>
      </c>
      <c r="J239" s="45">
        <v>51514</v>
      </c>
      <c r="K239" s="45">
        <v>51307</v>
      </c>
      <c r="L239" s="45">
        <v>51076</v>
      </c>
      <c r="M239">
        <f t="shared" si="3"/>
        <v>51283</v>
      </c>
      <c r="AA239" s="69" t="s">
        <v>102</v>
      </c>
      <c r="AB239" s="70">
        <v>93266</v>
      </c>
    </row>
    <row r="240" spans="1:28" x14ac:dyDescent="0.3">
      <c r="A240" s="42" t="s">
        <v>956</v>
      </c>
      <c r="B240" s="45">
        <v>55822</v>
      </c>
      <c r="C240" s="45">
        <v>55980</v>
      </c>
      <c r="D240" s="45">
        <v>56067</v>
      </c>
      <c r="E240" s="45">
        <v>55627</v>
      </c>
      <c r="F240" s="45">
        <v>55726</v>
      </c>
      <c r="G240" s="45">
        <v>55634</v>
      </c>
      <c r="H240" s="45">
        <v>55420</v>
      </c>
      <c r="I240" s="45">
        <v>55349</v>
      </c>
      <c r="J240" s="45">
        <v>55242</v>
      </c>
      <c r="K240" s="45">
        <v>55256</v>
      </c>
      <c r="L240" s="45">
        <v>55394</v>
      </c>
      <c r="M240">
        <f t="shared" si="3"/>
        <v>55629</v>
      </c>
      <c r="AA240" s="69" t="s">
        <v>108</v>
      </c>
      <c r="AB240" s="70">
        <v>36895</v>
      </c>
    </row>
    <row r="241" spans="1:28" x14ac:dyDescent="0.3">
      <c r="A241" s="42" t="s">
        <v>957</v>
      </c>
      <c r="B241" s="45">
        <v>59642</v>
      </c>
      <c r="C241" s="45">
        <v>59747</v>
      </c>
      <c r="D241" s="45">
        <v>59181</v>
      </c>
      <c r="E241" s="45">
        <v>58298</v>
      </c>
      <c r="F241" s="45">
        <v>59261</v>
      </c>
      <c r="G241" s="45">
        <v>59171</v>
      </c>
      <c r="H241" s="45">
        <v>59619</v>
      </c>
      <c r="I241" s="45">
        <v>59789</v>
      </c>
      <c r="J241" s="45">
        <v>59364</v>
      </c>
      <c r="K241" s="45">
        <v>58924</v>
      </c>
      <c r="L241" s="45">
        <v>58959</v>
      </c>
      <c r="M241">
        <f t="shared" si="3"/>
        <v>58602</v>
      </c>
      <c r="AA241" s="69" t="s">
        <v>123</v>
      </c>
      <c r="AB241" s="70">
        <v>43883</v>
      </c>
    </row>
    <row r="242" spans="1:28" x14ac:dyDescent="0.3">
      <c r="A242" s="42" t="s">
        <v>958</v>
      </c>
      <c r="B242" s="45">
        <v>16877</v>
      </c>
      <c r="C242" s="45">
        <v>17042</v>
      </c>
      <c r="D242" s="45">
        <v>17014</v>
      </c>
      <c r="E242" s="45">
        <v>16815</v>
      </c>
      <c r="F242" s="45">
        <v>16670</v>
      </c>
      <c r="G242" s="45">
        <v>16368</v>
      </c>
      <c r="H242" s="45">
        <v>16161</v>
      </c>
      <c r="I242" s="45">
        <v>15954</v>
      </c>
      <c r="J242" s="45">
        <v>15827</v>
      </c>
      <c r="K242" s="45">
        <v>15677</v>
      </c>
      <c r="L242" s="45">
        <v>15571</v>
      </c>
      <c r="M242">
        <f t="shared" si="3"/>
        <v>15392</v>
      </c>
      <c r="AA242" s="69" t="s">
        <v>129</v>
      </c>
      <c r="AB242" s="70">
        <v>67063</v>
      </c>
    </row>
    <row r="243" spans="1:28" x14ac:dyDescent="0.3">
      <c r="A243" s="42" t="s">
        <v>959</v>
      </c>
      <c r="B243" s="45">
        <v>88828</v>
      </c>
      <c r="C243" s="45">
        <v>88861</v>
      </c>
      <c r="D243" s="45">
        <v>89002</v>
      </c>
      <c r="E243" s="45">
        <v>88469</v>
      </c>
      <c r="F243" s="45">
        <v>87934</v>
      </c>
      <c r="G243" s="45">
        <v>87851</v>
      </c>
      <c r="H243" s="45">
        <v>87868</v>
      </c>
      <c r="I243" s="45">
        <v>88105</v>
      </c>
      <c r="J243" s="45">
        <v>88196</v>
      </c>
      <c r="K243" s="45">
        <v>88424</v>
      </c>
      <c r="L243" s="45">
        <v>88199</v>
      </c>
      <c r="M243">
        <f t="shared" si="3"/>
        <v>89011</v>
      </c>
      <c r="AA243" s="69" t="s">
        <v>137</v>
      </c>
      <c r="AB243" s="70">
        <v>69234</v>
      </c>
    </row>
    <row r="244" spans="1:28" x14ac:dyDescent="0.3">
      <c r="A244" s="42" t="s">
        <v>269</v>
      </c>
      <c r="B244" s="45">
        <v>103886</v>
      </c>
      <c r="C244" s="45">
        <v>103779</v>
      </c>
      <c r="D244" s="45">
        <v>103394</v>
      </c>
      <c r="E244" s="45">
        <v>102279</v>
      </c>
      <c r="F244" s="45">
        <v>101663</v>
      </c>
      <c r="G244" s="45">
        <v>101382</v>
      </c>
      <c r="H244" s="45">
        <v>101042</v>
      </c>
      <c r="I244" s="45">
        <v>100505</v>
      </c>
      <c r="J244" s="45">
        <v>99979</v>
      </c>
      <c r="K244" s="45">
        <v>99360</v>
      </c>
      <c r="L244" s="45">
        <v>98938</v>
      </c>
      <c r="M244">
        <f t="shared" si="3"/>
        <v>98311</v>
      </c>
      <c r="AA244" s="69" t="s">
        <v>141</v>
      </c>
      <c r="AB244" s="70">
        <v>63698</v>
      </c>
    </row>
    <row r="245" spans="1:28" x14ac:dyDescent="0.3">
      <c r="A245" s="42" t="s">
        <v>362</v>
      </c>
      <c r="B245" s="45">
        <v>72035</v>
      </c>
      <c r="C245" s="45">
        <v>72189</v>
      </c>
      <c r="D245" s="45">
        <v>72043</v>
      </c>
      <c r="E245" s="45">
        <v>71785</v>
      </c>
      <c r="F245" s="45">
        <v>72114</v>
      </c>
      <c r="G245" s="45">
        <v>72182</v>
      </c>
      <c r="H245" s="45">
        <v>72387</v>
      </c>
      <c r="I245" s="45">
        <v>72805</v>
      </c>
      <c r="J245" s="45">
        <v>73188</v>
      </c>
      <c r="K245" s="45">
        <v>73294</v>
      </c>
      <c r="L245" s="45">
        <v>73332</v>
      </c>
      <c r="M245">
        <f t="shared" si="3"/>
        <v>73528</v>
      </c>
      <c r="AA245" s="69" t="s">
        <v>320</v>
      </c>
      <c r="AB245" s="70">
        <v>32520</v>
      </c>
    </row>
    <row r="246" spans="1:28" x14ac:dyDescent="0.3">
      <c r="A246" s="42" t="s">
        <v>241</v>
      </c>
      <c r="B246" s="45">
        <v>187528</v>
      </c>
      <c r="C246" s="45">
        <v>190295</v>
      </c>
      <c r="D246" s="45">
        <v>192265</v>
      </c>
      <c r="E246" s="45">
        <v>193331</v>
      </c>
      <c r="F246" s="45">
        <v>195773</v>
      </c>
      <c r="G246" s="45">
        <v>196933</v>
      </c>
      <c r="H246" s="45">
        <v>198362</v>
      </c>
      <c r="I246" s="45">
        <v>200275</v>
      </c>
      <c r="J246" s="45">
        <v>201484</v>
      </c>
      <c r="K246" s="45">
        <v>204802</v>
      </c>
      <c r="L246" s="45">
        <v>206358</v>
      </c>
      <c r="M246">
        <f t="shared" si="3"/>
        <v>209565</v>
      </c>
      <c r="AA246" s="69" t="s">
        <v>325</v>
      </c>
      <c r="AB246" s="70">
        <v>52764</v>
      </c>
    </row>
    <row r="247" spans="1:28" x14ac:dyDescent="0.3">
      <c r="A247" s="42" t="s">
        <v>165</v>
      </c>
      <c r="B247" s="45">
        <v>79949</v>
      </c>
      <c r="C247" s="45">
        <v>79894</v>
      </c>
      <c r="D247" s="45">
        <v>80022</v>
      </c>
      <c r="E247" s="45">
        <v>79579</v>
      </c>
      <c r="F247" s="45">
        <v>79992</v>
      </c>
      <c r="G247" s="45">
        <v>80282</v>
      </c>
      <c r="H247" s="45">
        <v>80628</v>
      </c>
      <c r="I247" s="45">
        <v>81604</v>
      </c>
      <c r="J247" s="45">
        <v>81878</v>
      </c>
      <c r="K247" s="45">
        <v>81988</v>
      </c>
      <c r="L247" s="45">
        <v>81715</v>
      </c>
      <c r="M247">
        <f t="shared" si="3"/>
        <v>81768</v>
      </c>
      <c r="AA247" s="69" t="s">
        <v>329</v>
      </c>
      <c r="AB247" s="70">
        <v>94627</v>
      </c>
    </row>
    <row r="248" spans="1:28" x14ac:dyDescent="0.3">
      <c r="A248" s="42" t="s">
        <v>171</v>
      </c>
      <c r="B248" s="45">
        <v>197546</v>
      </c>
      <c r="C248" s="45">
        <v>209451</v>
      </c>
      <c r="D248" s="45">
        <v>219611</v>
      </c>
      <c r="E248" s="45">
        <v>223240</v>
      </c>
      <c r="F248" s="45">
        <v>226232</v>
      </c>
      <c r="G248" s="45">
        <v>230787</v>
      </c>
      <c r="H248" s="45">
        <v>236968</v>
      </c>
      <c r="I248" s="45">
        <v>242785</v>
      </c>
      <c r="J248" s="45">
        <v>244865</v>
      </c>
      <c r="K248" s="45">
        <v>247131</v>
      </c>
      <c r="L248" s="45">
        <v>247767</v>
      </c>
      <c r="M248">
        <f t="shared" si="3"/>
        <v>248871</v>
      </c>
      <c r="AA248" s="69" t="s">
        <v>335</v>
      </c>
      <c r="AB248" s="70">
        <v>33338</v>
      </c>
    </row>
    <row r="249" spans="1:28" x14ac:dyDescent="0.3">
      <c r="A249" s="42" t="s">
        <v>960</v>
      </c>
      <c r="B249" s="45">
        <v>91347</v>
      </c>
      <c r="C249" s="45">
        <v>91966</v>
      </c>
      <c r="D249" s="45">
        <v>92546</v>
      </c>
      <c r="E249" s="45">
        <v>92231</v>
      </c>
      <c r="F249" s="45">
        <v>92235</v>
      </c>
      <c r="G249" s="45">
        <v>92281</v>
      </c>
      <c r="H249" s="45">
        <v>92450</v>
      </c>
      <c r="I249" s="45">
        <v>93353</v>
      </c>
      <c r="J249" s="45">
        <v>94375</v>
      </c>
      <c r="K249" s="45">
        <v>95424</v>
      </c>
      <c r="L249" s="45">
        <v>96130</v>
      </c>
      <c r="M249">
        <f t="shared" si="3"/>
        <v>97743</v>
      </c>
      <c r="AA249" s="69" t="s">
        <v>338</v>
      </c>
      <c r="AB249" s="70">
        <v>31735</v>
      </c>
    </row>
    <row r="250" spans="1:28" x14ac:dyDescent="0.3">
      <c r="A250" s="42" t="s">
        <v>961</v>
      </c>
      <c r="B250" s="45">
        <v>108582</v>
      </c>
      <c r="C250" s="45">
        <v>109274</v>
      </c>
      <c r="D250" s="45">
        <v>109819</v>
      </c>
      <c r="E250" s="45">
        <v>110425</v>
      </c>
      <c r="F250" s="45">
        <v>110791</v>
      </c>
      <c r="G250" s="45">
        <v>110610</v>
      </c>
      <c r="H250" s="45">
        <v>110774</v>
      </c>
      <c r="I250" s="45">
        <v>111051</v>
      </c>
      <c r="J250" s="45">
        <v>111291</v>
      </c>
      <c r="K250" s="45">
        <v>111506</v>
      </c>
      <c r="L250" s="45">
        <v>111845</v>
      </c>
      <c r="M250">
        <f t="shared" si="3"/>
        <v>111573</v>
      </c>
      <c r="AA250" s="69" t="s">
        <v>341</v>
      </c>
      <c r="AB250" s="70">
        <v>61241</v>
      </c>
    </row>
    <row r="251" spans="1:28" x14ac:dyDescent="0.3">
      <c r="A251" s="42" t="s">
        <v>256</v>
      </c>
      <c r="B251" s="45">
        <v>523281</v>
      </c>
      <c r="C251" s="45">
        <v>525700</v>
      </c>
      <c r="D251" s="45">
        <v>527795</v>
      </c>
      <c r="E251" s="45">
        <v>524692</v>
      </c>
      <c r="F251" s="45">
        <v>523951</v>
      </c>
      <c r="G251" s="45">
        <v>524993</v>
      </c>
      <c r="H251" s="45">
        <v>527048</v>
      </c>
      <c r="I251" s="45">
        <v>528535</v>
      </c>
      <c r="J251" s="45">
        <v>530448</v>
      </c>
      <c r="K251" s="45">
        <v>531433</v>
      </c>
      <c r="L251" s="45">
        <v>530986</v>
      </c>
      <c r="M251">
        <f t="shared" si="3"/>
        <v>534464</v>
      </c>
      <c r="AA251" s="69" t="s">
        <v>344</v>
      </c>
      <c r="AB251" s="70">
        <v>55997</v>
      </c>
    </row>
    <row r="252" spans="1:28" x14ac:dyDescent="0.3">
      <c r="A252" s="42" t="s">
        <v>962</v>
      </c>
      <c r="B252" s="45">
        <v>87722</v>
      </c>
      <c r="C252" s="45">
        <v>87583</v>
      </c>
      <c r="D252" s="45">
        <v>87621</v>
      </c>
      <c r="E252" s="45">
        <v>86316</v>
      </c>
      <c r="F252" s="45">
        <v>85446</v>
      </c>
      <c r="G252" s="45">
        <v>84614</v>
      </c>
      <c r="H252" s="45">
        <v>84121</v>
      </c>
      <c r="I252" s="45">
        <v>83535</v>
      </c>
      <c r="J252" s="45">
        <v>83169</v>
      </c>
      <c r="K252" s="45">
        <v>82426</v>
      </c>
      <c r="L252" s="45">
        <v>81740</v>
      </c>
      <c r="M252">
        <f t="shared" si="3"/>
        <v>81123</v>
      </c>
      <c r="AA252" s="69" t="s">
        <v>210</v>
      </c>
      <c r="AB252" s="70">
        <v>78398</v>
      </c>
    </row>
    <row r="253" spans="1:28" x14ac:dyDescent="0.3">
      <c r="A253" s="42" t="s">
        <v>276</v>
      </c>
      <c r="B253" s="45">
        <v>56659</v>
      </c>
      <c r="C253" s="45">
        <v>56606</v>
      </c>
      <c r="D253" s="45">
        <v>56807</v>
      </c>
      <c r="E253" s="45">
        <v>55853</v>
      </c>
      <c r="F253" s="45">
        <v>55285</v>
      </c>
      <c r="G253" s="45">
        <v>55015</v>
      </c>
      <c r="H253" s="45">
        <v>54958</v>
      </c>
      <c r="I253" s="45">
        <v>54905</v>
      </c>
      <c r="J253" s="45">
        <v>55186</v>
      </c>
      <c r="K253" s="45">
        <v>55314</v>
      </c>
      <c r="L253" s="45">
        <v>55728</v>
      </c>
      <c r="M253">
        <f t="shared" si="3"/>
        <v>56120</v>
      </c>
      <c r="AA253" s="69" t="s">
        <v>218</v>
      </c>
      <c r="AB253" s="70">
        <v>50518</v>
      </c>
    </row>
    <row r="254" spans="1:28" x14ac:dyDescent="0.3">
      <c r="A254" t="s">
        <v>310</v>
      </c>
      <c r="B254">
        <v>41450</v>
      </c>
      <c r="C254">
        <v>41228</v>
      </c>
      <c r="D254">
        <v>41696</v>
      </c>
      <c r="E254">
        <v>41289</v>
      </c>
      <c r="F254">
        <v>41291</v>
      </c>
      <c r="G254">
        <v>40957</v>
      </c>
      <c r="H254">
        <v>41142</v>
      </c>
      <c r="I254">
        <v>41182</v>
      </c>
      <c r="J254">
        <v>41065</v>
      </c>
      <c r="K254">
        <v>40467</v>
      </c>
      <c r="L254">
        <v>39990</v>
      </c>
      <c r="M254">
        <f t="shared" si="3"/>
        <v>39850</v>
      </c>
      <c r="AA254" s="69" t="s">
        <v>226</v>
      </c>
      <c r="AB254" s="70">
        <v>64610</v>
      </c>
    </row>
    <row r="255" spans="1:28" x14ac:dyDescent="0.3">
      <c r="A255" s="42" t="s">
        <v>250</v>
      </c>
      <c r="B255" s="45">
        <v>62076</v>
      </c>
      <c r="C255" s="45">
        <v>61879</v>
      </c>
      <c r="D255" s="45">
        <v>61658</v>
      </c>
      <c r="E255" s="45">
        <v>61170</v>
      </c>
      <c r="F255" s="45">
        <v>60588</v>
      </c>
      <c r="G255" s="45">
        <v>60176</v>
      </c>
      <c r="H255" s="45">
        <v>59954</v>
      </c>
      <c r="I255" s="45">
        <v>60051</v>
      </c>
      <c r="J255" s="45">
        <v>59963</v>
      </c>
      <c r="K255" s="45">
        <v>59992</v>
      </c>
      <c r="L255" s="45">
        <v>59674</v>
      </c>
      <c r="M255">
        <f t="shared" si="3"/>
        <v>60126</v>
      </c>
      <c r="AA255" s="69" t="s">
        <v>236</v>
      </c>
      <c r="AB255" s="70">
        <v>41837</v>
      </c>
    </row>
    <row r="256" spans="1:28" x14ac:dyDescent="0.3">
      <c r="A256" s="42" t="s">
        <v>69</v>
      </c>
      <c r="B256" s="45">
        <v>100764</v>
      </c>
      <c r="C256" s="45">
        <v>100803</v>
      </c>
      <c r="D256" s="45">
        <v>100979</v>
      </c>
      <c r="E256" s="45">
        <v>99929</v>
      </c>
      <c r="F256" s="45">
        <v>99403</v>
      </c>
      <c r="G256" s="45">
        <v>98829</v>
      </c>
      <c r="H256" s="45">
        <v>98354</v>
      </c>
      <c r="I256" s="45">
        <v>97711</v>
      </c>
      <c r="J256" s="45">
        <v>97004</v>
      </c>
      <c r="K256" s="45">
        <v>96451</v>
      </c>
      <c r="L256" s="45">
        <v>95657</v>
      </c>
      <c r="M256">
        <f t="shared" si="3"/>
        <v>95130</v>
      </c>
      <c r="AA256" s="69" t="s">
        <v>242</v>
      </c>
      <c r="AB256" s="70">
        <v>71031</v>
      </c>
    </row>
    <row r="257" spans="1:28" x14ac:dyDescent="0.3">
      <c r="A257" s="42" t="s">
        <v>306</v>
      </c>
      <c r="B257" s="45">
        <v>79711</v>
      </c>
      <c r="C257" s="45">
        <v>80174</v>
      </c>
      <c r="D257" s="45">
        <v>80853</v>
      </c>
      <c r="E257" s="45">
        <v>80615</v>
      </c>
      <c r="F257" s="45">
        <v>80800</v>
      </c>
      <c r="G257" s="45">
        <v>81439</v>
      </c>
      <c r="H257" s="45">
        <v>81592</v>
      </c>
      <c r="I257" s="45">
        <v>81955</v>
      </c>
      <c r="J257" s="45">
        <v>82103</v>
      </c>
      <c r="K257" s="45">
        <v>81689</v>
      </c>
      <c r="L257" s="45">
        <v>81601</v>
      </c>
      <c r="M257">
        <f t="shared" si="3"/>
        <v>81445</v>
      </c>
      <c r="AA257" s="69" t="s">
        <v>246</v>
      </c>
      <c r="AB257" s="70">
        <v>57044</v>
      </c>
    </row>
    <row r="258" spans="1:28" x14ac:dyDescent="0.3">
      <c r="A258" s="42" t="s">
        <v>237</v>
      </c>
      <c r="B258" s="45">
        <v>66100</v>
      </c>
      <c r="C258" s="45">
        <v>66410</v>
      </c>
      <c r="D258" s="45">
        <v>66688</v>
      </c>
      <c r="E258" s="45">
        <v>66344</v>
      </c>
      <c r="F258" s="45">
        <v>66156</v>
      </c>
      <c r="G258" s="45">
        <v>66697</v>
      </c>
      <c r="H258" s="45">
        <v>66985</v>
      </c>
      <c r="I258" s="45">
        <v>67622</v>
      </c>
      <c r="J258" s="45">
        <v>68355</v>
      </c>
      <c r="K258" s="45">
        <v>68546</v>
      </c>
      <c r="L258" s="45">
        <v>68947</v>
      </c>
      <c r="M258">
        <f t="shared" si="3"/>
        <v>69739</v>
      </c>
      <c r="AA258" s="69" t="s">
        <v>250</v>
      </c>
      <c r="AB258" s="70">
        <v>60126</v>
      </c>
    </row>
    <row r="259" spans="1:28" x14ac:dyDescent="0.3">
      <c r="A259" s="42" t="s">
        <v>963</v>
      </c>
      <c r="B259" s="45">
        <v>220983</v>
      </c>
      <c r="C259" s="45">
        <v>221560</v>
      </c>
      <c r="D259" s="45">
        <v>222222</v>
      </c>
      <c r="E259" s="45">
        <v>221130</v>
      </c>
      <c r="F259" s="45">
        <v>220342</v>
      </c>
      <c r="G259" s="45">
        <v>219661</v>
      </c>
      <c r="H259" s="45">
        <v>219345</v>
      </c>
      <c r="I259" s="45">
        <v>219594</v>
      </c>
      <c r="J259" s="45">
        <v>219694</v>
      </c>
      <c r="K259" s="45">
        <v>219221</v>
      </c>
      <c r="L259" s="45">
        <v>219435</v>
      </c>
      <c r="M259">
        <f t="shared" si="3"/>
        <v>219051</v>
      </c>
      <c r="AA259" s="69" t="s">
        <v>254</v>
      </c>
      <c r="AB259" s="70">
        <v>68870</v>
      </c>
    </row>
    <row r="260" spans="1:28" x14ac:dyDescent="0.3">
      <c r="A260" s="42" t="s">
        <v>71</v>
      </c>
      <c r="B260" s="45">
        <v>105559</v>
      </c>
      <c r="C260" s="45">
        <v>105693</v>
      </c>
      <c r="D260" s="45">
        <v>105934</v>
      </c>
      <c r="E260" s="45">
        <v>105487</v>
      </c>
      <c r="F260" s="45">
        <v>104922</v>
      </c>
      <c r="G260" s="45">
        <v>104581</v>
      </c>
      <c r="H260" s="45">
        <v>104318</v>
      </c>
      <c r="I260" s="45">
        <v>104409</v>
      </c>
      <c r="J260" s="45">
        <v>104093</v>
      </c>
      <c r="K260" s="45">
        <v>104000</v>
      </c>
      <c r="L260" s="45">
        <v>103684</v>
      </c>
      <c r="M260">
        <f t="shared" si="3"/>
        <v>103586</v>
      </c>
      <c r="AA260" s="69" t="s">
        <v>150</v>
      </c>
      <c r="AB260" s="70">
        <v>61757</v>
      </c>
    </row>
    <row r="261" spans="1:28" x14ac:dyDescent="0.3">
      <c r="A261" s="42" t="s">
        <v>277</v>
      </c>
      <c r="B261" s="45">
        <v>57577</v>
      </c>
      <c r="C261" s="45">
        <v>57327</v>
      </c>
      <c r="D261" s="45">
        <v>57558</v>
      </c>
      <c r="E261" s="45">
        <v>56840</v>
      </c>
      <c r="F261" s="45">
        <v>56396</v>
      </c>
      <c r="G261" s="45">
        <v>56356</v>
      </c>
      <c r="H261" s="45">
        <v>56098</v>
      </c>
      <c r="I261" s="45">
        <v>55846</v>
      </c>
      <c r="J261" s="45">
        <v>55709</v>
      </c>
      <c r="K261" s="45">
        <v>55694</v>
      </c>
      <c r="L261" s="45">
        <v>55569</v>
      </c>
      <c r="M261">
        <f t="shared" si="3"/>
        <v>55585</v>
      </c>
      <c r="AA261" s="69" t="s">
        <v>161</v>
      </c>
      <c r="AB261" s="70">
        <v>122270</v>
      </c>
    </row>
    <row r="262" spans="1:28" x14ac:dyDescent="0.3">
      <c r="A262" s="42" t="s">
        <v>73</v>
      </c>
      <c r="B262" s="45">
        <v>124313</v>
      </c>
      <c r="C262" s="45">
        <v>124138</v>
      </c>
      <c r="D262" s="45">
        <v>123345</v>
      </c>
      <c r="E262" s="45">
        <v>122637</v>
      </c>
      <c r="F262" s="45">
        <v>122547</v>
      </c>
      <c r="G262" s="45">
        <v>122585</v>
      </c>
      <c r="H262" s="45">
        <v>123210</v>
      </c>
      <c r="I262" s="45">
        <v>123748</v>
      </c>
      <c r="J262" s="45">
        <v>123841</v>
      </c>
      <c r="K262" s="45">
        <v>124109</v>
      </c>
      <c r="L262" s="45">
        <v>124292</v>
      </c>
      <c r="M262">
        <f t="shared" si="3"/>
        <v>124441</v>
      </c>
      <c r="AA262" s="69" t="s">
        <v>167</v>
      </c>
      <c r="AB262" s="70">
        <v>57178</v>
      </c>
    </row>
    <row r="263" spans="1:28" x14ac:dyDescent="0.3">
      <c r="A263" s="42" t="s">
        <v>5</v>
      </c>
      <c r="B263" s="45">
        <v>129044</v>
      </c>
      <c r="C263" s="45">
        <v>129605</v>
      </c>
      <c r="D263" s="45">
        <v>129902</v>
      </c>
      <c r="E263" s="45">
        <v>128881</v>
      </c>
      <c r="F263" s="45">
        <v>128564</v>
      </c>
      <c r="G263" s="45">
        <v>128349</v>
      </c>
      <c r="H263" s="45">
        <v>127558</v>
      </c>
      <c r="I263" s="45">
        <v>127432</v>
      </c>
      <c r="J263" s="45">
        <v>127339</v>
      </c>
      <c r="K263" s="45">
        <v>127668</v>
      </c>
      <c r="L263" s="45">
        <v>128217</v>
      </c>
      <c r="M263">
        <f t="shared" si="3"/>
        <v>128563</v>
      </c>
      <c r="AA263" s="69" t="s">
        <v>178</v>
      </c>
      <c r="AB263" s="70">
        <v>68261</v>
      </c>
    </row>
    <row r="264" spans="1:28" x14ac:dyDescent="0.3">
      <c r="A264" s="42" t="s">
        <v>308</v>
      </c>
      <c r="B264" s="45">
        <v>40191</v>
      </c>
      <c r="C264" s="45">
        <v>39881</v>
      </c>
      <c r="D264" s="45">
        <v>39624</v>
      </c>
      <c r="E264" s="45">
        <v>39307</v>
      </c>
      <c r="F264" s="45">
        <v>38895</v>
      </c>
      <c r="G264" s="45">
        <v>38789</v>
      </c>
      <c r="H264" s="45">
        <v>38803</v>
      </c>
      <c r="I264" s="45">
        <v>38810</v>
      </c>
      <c r="J264" s="45">
        <v>39181</v>
      </c>
      <c r="K264" s="45">
        <v>39516</v>
      </c>
      <c r="L264" s="45">
        <v>39604</v>
      </c>
      <c r="M264">
        <f t="shared" si="3"/>
        <v>39738</v>
      </c>
      <c r="AA264" s="69" t="s">
        <v>186</v>
      </c>
      <c r="AB264" s="70">
        <v>30435</v>
      </c>
    </row>
    <row r="265" spans="1:28" x14ac:dyDescent="0.3">
      <c r="A265" s="42" t="s">
        <v>196</v>
      </c>
      <c r="B265" s="45">
        <v>59670</v>
      </c>
      <c r="C265" s="45">
        <v>59579</v>
      </c>
      <c r="D265" s="45">
        <v>59525</v>
      </c>
      <c r="E265" s="45">
        <v>59083</v>
      </c>
      <c r="F265" s="45">
        <v>59132</v>
      </c>
      <c r="G265" s="45">
        <v>59583</v>
      </c>
      <c r="H265" s="45">
        <v>60398</v>
      </c>
      <c r="I265" s="45">
        <v>61100</v>
      </c>
      <c r="J265" s="45">
        <v>62000</v>
      </c>
      <c r="K265" s="45">
        <v>63008</v>
      </c>
      <c r="L265" s="45">
        <v>63839</v>
      </c>
      <c r="M265">
        <f t="shared" si="3"/>
        <v>64708</v>
      </c>
      <c r="AA265" s="69" t="s">
        <v>196</v>
      </c>
      <c r="AB265" s="70">
        <v>64708</v>
      </c>
    </row>
    <row r="266" spans="1:28" x14ac:dyDescent="0.3">
      <c r="A266" s="42" t="s">
        <v>321</v>
      </c>
      <c r="B266" s="45">
        <v>374166</v>
      </c>
      <c r="C266" s="45">
        <v>373920</v>
      </c>
      <c r="D266" s="45">
        <v>373401</v>
      </c>
      <c r="E266" s="45">
        <v>370403</v>
      </c>
      <c r="F266" s="45">
        <v>368110</v>
      </c>
      <c r="G266" s="45">
        <v>364818</v>
      </c>
      <c r="H266" s="45">
        <v>363100</v>
      </c>
      <c r="I266" s="45">
        <v>363050</v>
      </c>
      <c r="J266" s="45">
        <v>361966</v>
      </c>
      <c r="K266" s="45">
        <v>361732</v>
      </c>
      <c r="L266" s="45">
        <v>361843</v>
      </c>
      <c r="M266">
        <f t="shared" ref="M266:M329" si="4">VLOOKUP(A266,AA$8:AB$432,2,FALSE)</f>
        <v>362222</v>
      </c>
      <c r="AA266" s="69" t="s">
        <v>202</v>
      </c>
      <c r="AB266" s="70">
        <v>34394</v>
      </c>
    </row>
    <row r="267" spans="1:28" x14ac:dyDescent="0.3">
      <c r="A267" s="42" t="s">
        <v>307</v>
      </c>
      <c r="B267" s="45">
        <v>138716</v>
      </c>
      <c r="C267" s="45">
        <v>139617</v>
      </c>
      <c r="D267" s="45">
        <v>140790</v>
      </c>
      <c r="E267" s="45">
        <v>140648</v>
      </c>
      <c r="F267" s="45">
        <v>140473</v>
      </c>
      <c r="G267" s="45">
        <v>141446</v>
      </c>
      <c r="H267" s="45">
        <v>142688</v>
      </c>
      <c r="I267" s="45">
        <v>143888</v>
      </c>
      <c r="J267" s="45">
        <v>143611</v>
      </c>
      <c r="K267" s="45">
        <v>142010</v>
      </c>
      <c r="L267" s="45">
        <v>140698</v>
      </c>
      <c r="M267">
        <f t="shared" si="4"/>
        <v>139970</v>
      </c>
      <c r="AA267" s="69" t="s">
        <v>213</v>
      </c>
      <c r="AB267" s="70">
        <v>42302</v>
      </c>
    </row>
    <row r="268" spans="1:28" x14ac:dyDescent="0.3">
      <c r="A268" s="42" t="s">
        <v>290</v>
      </c>
      <c r="B268" s="45">
        <v>445878</v>
      </c>
      <c r="C268" s="45">
        <v>446617</v>
      </c>
      <c r="D268" s="45">
        <v>448332</v>
      </c>
      <c r="E268" s="45">
        <v>447023</v>
      </c>
      <c r="F268" s="45">
        <v>446466</v>
      </c>
      <c r="G268" s="45">
        <v>448400</v>
      </c>
      <c r="H268" s="45">
        <v>451590</v>
      </c>
      <c r="I268" s="45">
        <v>455708</v>
      </c>
      <c r="J268" s="45">
        <v>459025</v>
      </c>
      <c r="K268" s="45">
        <v>460502</v>
      </c>
      <c r="L268" s="45">
        <v>461845</v>
      </c>
      <c r="M268">
        <f t="shared" si="4"/>
        <v>463408</v>
      </c>
      <c r="AA268" s="69" t="s">
        <v>221</v>
      </c>
      <c r="AB268" s="70">
        <v>77261</v>
      </c>
    </row>
    <row r="269" spans="1:28" x14ac:dyDescent="0.3">
      <c r="A269" s="42" t="s">
        <v>75</v>
      </c>
      <c r="B269" s="45">
        <v>199659</v>
      </c>
      <c r="C269" s="45">
        <v>199242</v>
      </c>
      <c r="D269" s="45">
        <v>198703</v>
      </c>
      <c r="E269" s="45">
        <v>196309</v>
      </c>
      <c r="F269" s="45">
        <v>194409</v>
      </c>
      <c r="G269" s="45">
        <v>193069</v>
      </c>
      <c r="H269" s="45">
        <v>191648</v>
      </c>
      <c r="I269" s="45">
        <v>190934</v>
      </c>
      <c r="J269" s="45">
        <v>190567</v>
      </c>
      <c r="K269" s="45">
        <v>190194</v>
      </c>
      <c r="L269" s="45">
        <v>190208</v>
      </c>
      <c r="M269">
        <f t="shared" si="4"/>
        <v>190384</v>
      </c>
      <c r="AA269" s="69" t="s">
        <v>227</v>
      </c>
      <c r="AB269" s="70">
        <v>68263</v>
      </c>
    </row>
    <row r="270" spans="1:28" x14ac:dyDescent="0.3">
      <c r="A270" s="42" t="s">
        <v>281</v>
      </c>
      <c r="B270" s="45">
        <v>88893</v>
      </c>
      <c r="C270" s="45">
        <v>90329</v>
      </c>
      <c r="D270" s="45">
        <v>91062</v>
      </c>
      <c r="E270" s="45">
        <v>91703</v>
      </c>
      <c r="F270" s="45">
        <v>92225</v>
      </c>
      <c r="G270" s="45">
        <v>93099</v>
      </c>
      <c r="H270" s="45">
        <v>94168</v>
      </c>
      <c r="I270" s="45">
        <v>95330</v>
      </c>
      <c r="J270" s="45">
        <v>95592</v>
      </c>
      <c r="K270" s="45">
        <v>96284</v>
      </c>
      <c r="L270" s="45">
        <v>95559</v>
      </c>
      <c r="M270">
        <f t="shared" si="4"/>
        <v>97089</v>
      </c>
      <c r="AA270" s="69" t="s">
        <v>237</v>
      </c>
      <c r="AB270" s="70">
        <v>69739</v>
      </c>
    </row>
    <row r="271" spans="1:28" x14ac:dyDescent="0.3">
      <c r="A271" s="42" t="s">
        <v>78</v>
      </c>
      <c r="B271" s="45">
        <v>205783</v>
      </c>
      <c r="C271" s="45">
        <v>209621</v>
      </c>
      <c r="D271" s="45">
        <v>212581</v>
      </c>
      <c r="E271" s="45">
        <v>215830</v>
      </c>
      <c r="F271" s="45">
        <v>216840</v>
      </c>
      <c r="G271" s="45">
        <v>219233</v>
      </c>
      <c r="H271" s="45">
        <v>222562</v>
      </c>
      <c r="I271" s="45">
        <v>226660</v>
      </c>
      <c r="J271" s="45">
        <v>229949</v>
      </c>
      <c r="K271" s="45">
        <v>230729</v>
      </c>
      <c r="L271" s="45">
        <v>231589</v>
      </c>
      <c r="M271">
        <f t="shared" si="4"/>
        <v>235356</v>
      </c>
      <c r="AA271" s="69" t="s">
        <v>243</v>
      </c>
      <c r="AB271" s="70">
        <v>55641</v>
      </c>
    </row>
    <row r="272" spans="1:28" x14ac:dyDescent="0.3">
      <c r="A272" s="42" t="s">
        <v>348</v>
      </c>
      <c r="B272" s="45">
        <v>500644</v>
      </c>
      <c r="C272" s="45">
        <v>501286</v>
      </c>
      <c r="D272" s="45">
        <v>500881</v>
      </c>
      <c r="E272" s="45">
        <v>497781</v>
      </c>
      <c r="F272" s="45">
        <v>498919</v>
      </c>
      <c r="G272" s="45">
        <v>499212</v>
      </c>
      <c r="H272" s="45">
        <v>500355</v>
      </c>
      <c r="I272" s="45">
        <v>501281</v>
      </c>
      <c r="J272" s="45">
        <v>502535</v>
      </c>
      <c r="K272" s="45">
        <v>503344</v>
      </c>
      <c r="L272" s="45">
        <v>504325</v>
      </c>
      <c r="M272">
        <f t="shared" si="4"/>
        <v>507365</v>
      </c>
      <c r="AA272" s="69" t="s">
        <v>247</v>
      </c>
      <c r="AB272" s="70">
        <v>83429</v>
      </c>
    </row>
    <row r="273" spans="1:28" x14ac:dyDescent="0.3">
      <c r="A273" s="42" t="s">
        <v>314</v>
      </c>
      <c r="B273" s="45">
        <v>80317</v>
      </c>
      <c r="C273" s="45">
        <v>80138</v>
      </c>
      <c r="D273" s="45">
        <v>80345</v>
      </c>
      <c r="E273" s="45">
        <v>79962</v>
      </c>
      <c r="F273" s="45">
        <v>79544</v>
      </c>
      <c r="G273" s="45">
        <v>79093</v>
      </c>
      <c r="H273" s="45">
        <v>78758</v>
      </c>
      <c r="I273" s="45">
        <v>79020</v>
      </c>
      <c r="J273" s="45">
        <v>79278</v>
      </c>
      <c r="K273" s="45">
        <v>78992</v>
      </c>
      <c r="L273" s="45">
        <v>79247</v>
      </c>
      <c r="M273">
        <f t="shared" si="4"/>
        <v>79466</v>
      </c>
      <c r="AA273" s="69" t="s">
        <v>251</v>
      </c>
      <c r="AB273" s="70">
        <v>55540</v>
      </c>
    </row>
    <row r="274" spans="1:28" x14ac:dyDescent="0.3">
      <c r="A274" s="42" t="s">
        <v>202</v>
      </c>
      <c r="B274" s="45">
        <v>35049</v>
      </c>
      <c r="C274" s="45">
        <v>34535</v>
      </c>
      <c r="D274" s="45">
        <v>35307</v>
      </c>
      <c r="E274" s="45">
        <v>35045</v>
      </c>
      <c r="F274" s="45">
        <v>34924</v>
      </c>
      <c r="G274" s="45">
        <v>34539</v>
      </c>
      <c r="H274" s="45">
        <v>34485</v>
      </c>
      <c r="I274" s="45">
        <v>34105</v>
      </c>
      <c r="J274" s="45">
        <v>34819</v>
      </c>
      <c r="K274" s="45">
        <v>34427</v>
      </c>
      <c r="L274" s="45">
        <v>34147</v>
      </c>
      <c r="M274">
        <f t="shared" si="4"/>
        <v>34394</v>
      </c>
      <c r="AA274" s="69" t="s">
        <v>289</v>
      </c>
      <c r="AB274" s="70">
        <v>46042</v>
      </c>
    </row>
    <row r="275" spans="1:28" x14ac:dyDescent="0.3">
      <c r="A275" s="42" t="s">
        <v>199</v>
      </c>
      <c r="B275" s="45">
        <v>140620</v>
      </c>
      <c r="C275" s="45">
        <v>140871</v>
      </c>
      <c r="D275" s="45">
        <v>141638</v>
      </c>
      <c r="E275" s="45">
        <v>140892</v>
      </c>
      <c r="F275" s="45">
        <v>140739</v>
      </c>
      <c r="G275" s="45">
        <v>140772</v>
      </c>
      <c r="H275" s="45">
        <v>141667</v>
      </c>
      <c r="I275" s="45">
        <v>142841</v>
      </c>
      <c r="J275" s="45">
        <v>143527</v>
      </c>
      <c r="K275" s="45">
        <v>144549</v>
      </c>
      <c r="L275" s="45">
        <v>145455</v>
      </c>
      <c r="M275">
        <f t="shared" si="4"/>
        <v>145944</v>
      </c>
      <c r="AA275" s="69" t="s">
        <v>295</v>
      </c>
      <c r="AB275" s="70">
        <v>52714</v>
      </c>
    </row>
    <row r="276" spans="1:28" x14ac:dyDescent="0.3">
      <c r="A276" s="42" t="s">
        <v>964</v>
      </c>
      <c r="B276" s="45">
        <v>13259</v>
      </c>
      <c r="C276" s="45">
        <v>13423</v>
      </c>
      <c r="D276" s="45">
        <v>13554</v>
      </c>
      <c r="E276" s="45">
        <v>13508</v>
      </c>
      <c r="F276" s="45">
        <v>13474</v>
      </c>
      <c r="G276" s="45">
        <v>13357</v>
      </c>
      <c r="H276" s="45">
        <v>13367</v>
      </c>
      <c r="I276" s="45">
        <v>13367</v>
      </c>
      <c r="J276" s="45">
        <v>13382</v>
      </c>
      <c r="K276" s="45">
        <v>13412</v>
      </c>
      <c r="L276" s="45">
        <v>13382</v>
      </c>
      <c r="M276">
        <f t="shared" si="4"/>
        <v>13386</v>
      </c>
      <c r="AA276" s="69" t="s">
        <v>298</v>
      </c>
      <c r="AB276" s="70">
        <v>57007</v>
      </c>
    </row>
    <row r="277" spans="1:28" x14ac:dyDescent="0.3">
      <c r="A277" s="42" t="s">
        <v>46</v>
      </c>
      <c r="B277" s="45">
        <v>104883</v>
      </c>
      <c r="C277" s="45">
        <v>106729</v>
      </c>
      <c r="D277" s="45">
        <v>108446</v>
      </c>
      <c r="E277" s="45">
        <v>108366</v>
      </c>
      <c r="F277" s="45">
        <v>108660</v>
      </c>
      <c r="G277" s="45">
        <v>110099</v>
      </c>
      <c r="H277" s="45">
        <v>109782</v>
      </c>
      <c r="I277" s="45">
        <v>109827</v>
      </c>
      <c r="J277" s="45">
        <v>109059</v>
      </c>
      <c r="K277" s="45">
        <v>108311</v>
      </c>
      <c r="L277" s="45">
        <v>106244</v>
      </c>
      <c r="M277">
        <f t="shared" si="4"/>
        <v>105439</v>
      </c>
      <c r="AA277" s="69" t="s">
        <v>303</v>
      </c>
      <c r="AB277" s="70">
        <v>62044</v>
      </c>
    </row>
    <row r="278" spans="1:28" x14ac:dyDescent="0.3">
      <c r="A278" s="42" t="s">
        <v>39</v>
      </c>
      <c r="B278" s="45">
        <v>423279</v>
      </c>
      <c r="C278" s="45">
        <v>425311</v>
      </c>
      <c r="D278" s="45">
        <v>427818</v>
      </c>
      <c r="E278" s="45">
        <v>427034</v>
      </c>
      <c r="F278" s="45">
        <v>426859</v>
      </c>
      <c r="G278" s="45">
        <v>428430</v>
      </c>
      <c r="H278" s="45">
        <v>429111</v>
      </c>
      <c r="I278" s="45">
        <v>430207</v>
      </c>
      <c r="J278" s="45">
        <v>431024</v>
      </c>
      <c r="K278" s="45">
        <v>431961</v>
      </c>
      <c r="L278" s="45">
        <v>432168</v>
      </c>
      <c r="M278">
        <f t="shared" si="4"/>
        <v>434142</v>
      </c>
      <c r="AA278" s="69" t="s">
        <v>307</v>
      </c>
      <c r="AB278" s="70">
        <v>139970</v>
      </c>
    </row>
    <row r="279" spans="1:28" x14ac:dyDescent="0.3">
      <c r="A279" s="42" t="s">
        <v>965</v>
      </c>
      <c r="B279" s="45">
        <v>73823</v>
      </c>
      <c r="C279" s="45">
        <v>73761</v>
      </c>
      <c r="D279" s="45">
        <v>73697</v>
      </c>
      <c r="E279" s="45">
        <v>73228</v>
      </c>
      <c r="F279" s="45">
        <v>72827</v>
      </c>
      <c r="G279" s="45">
        <v>72708</v>
      </c>
      <c r="H279" s="45">
        <v>72035</v>
      </c>
      <c r="I279" s="45">
        <v>71962</v>
      </c>
      <c r="J279" s="45">
        <v>71858</v>
      </c>
      <c r="K279" s="45">
        <v>71502</v>
      </c>
      <c r="L279" s="45">
        <v>71638</v>
      </c>
      <c r="M279">
        <f t="shared" si="4"/>
        <v>72219</v>
      </c>
      <c r="AA279" s="69" t="s">
        <v>312</v>
      </c>
      <c r="AB279" s="70">
        <v>57816</v>
      </c>
    </row>
    <row r="280" spans="1:28" x14ac:dyDescent="0.3">
      <c r="A280" s="42" t="s">
        <v>87</v>
      </c>
      <c r="B280" s="45">
        <v>57086</v>
      </c>
      <c r="C280" s="45">
        <v>56898</v>
      </c>
      <c r="D280" s="45">
        <v>56779</v>
      </c>
      <c r="E280" s="45">
        <v>56123</v>
      </c>
      <c r="F280" s="45">
        <v>55886</v>
      </c>
      <c r="G280" s="45">
        <v>55165</v>
      </c>
      <c r="H280" s="45">
        <v>55012</v>
      </c>
      <c r="I280" s="45">
        <v>54905</v>
      </c>
      <c r="J280" s="45">
        <v>54829</v>
      </c>
      <c r="K280" s="45">
        <v>55134</v>
      </c>
      <c r="L280" s="45">
        <v>55416</v>
      </c>
      <c r="M280">
        <f t="shared" si="4"/>
        <v>55225</v>
      </c>
      <c r="AA280" s="69" t="s">
        <v>316</v>
      </c>
      <c r="AB280" s="70">
        <v>47815</v>
      </c>
    </row>
    <row r="281" spans="1:28" x14ac:dyDescent="0.3">
      <c r="A281" s="42" t="s">
        <v>966</v>
      </c>
      <c r="B281" s="45">
        <v>90710</v>
      </c>
      <c r="C281" s="45">
        <v>91415</v>
      </c>
      <c r="D281" s="45">
        <v>91903</v>
      </c>
      <c r="E281" s="45">
        <v>91791</v>
      </c>
      <c r="F281" s="45">
        <v>91396</v>
      </c>
      <c r="G281" s="45">
        <v>91952</v>
      </c>
      <c r="H281" s="45">
        <v>92055</v>
      </c>
      <c r="I281" s="45">
        <v>92250</v>
      </c>
      <c r="J281" s="45">
        <v>92132</v>
      </c>
      <c r="K281" s="45">
        <v>91666</v>
      </c>
      <c r="L281" s="45">
        <v>91695</v>
      </c>
      <c r="M281">
        <f t="shared" si="4"/>
        <v>91349</v>
      </c>
      <c r="AA281" s="69" t="s">
        <v>347</v>
      </c>
      <c r="AB281" s="70">
        <v>79159</v>
      </c>
    </row>
    <row r="282" spans="1:28" x14ac:dyDescent="0.3">
      <c r="A282" s="42" t="s">
        <v>80</v>
      </c>
      <c r="B282" s="45">
        <v>116933</v>
      </c>
      <c r="C282" s="45">
        <v>118596</v>
      </c>
      <c r="D282" s="45">
        <v>120131</v>
      </c>
      <c r="E282" s="45">
        <v>120423</v>
      </c>
      <c r="F282" s="45">
        <v>120772</v>
      </c>
      <c r="G282" s="45">
        <v>121285</v>
      </c>
      <c r="H282" s="45">
        <v>122672</v>
      </c>
      <c r="I282" s="45">
        <v>123937</v>
      </c>
      <c r="J282" s="45">
        <v>124484</v>
      </c>
      <c r="K282" s="45">
        <v>124930</v>
      </c>
      <c r="L282" s="45">
        <v>124823</v>
      </c>
      <c r="M282">
        <f t="shared" si="4"/>
        <v>124182</v>
      </c>
      <c r="AA282" s="69" t="s">
        <v>351</v>
      </c>
      <c r="AB282" s="70">
        <v>70610</v>
      </c>
    </row>
    <row r="283" spans="1:28" x14ac:dyDescent="0.3">
      <c r="A283" s="42" t="s">
        <v>82</v>
      </c>
      <c r="B283" s="45">
        <v>168099</v>
      </c>
      <c r="C283" s="45">
        <v>168360</v>
      </c>
      <c r="D283" s="45">
        <v>169661</v>
      </c>
      <c r="E283" s="45">
        <v>169128</v>
      </c>
      <c r="F283" s="45">
        <v>168704</v>
      </c>
      <c r="G283" s="45">
        <v>169092</v>
      </c>
      <c r="H283" s="45">
        <v>168812</v>
      </c>
      <c r="I283" s="45">
        <v>168603</v>
      </c>
      <c r="J283" s="45">
        <v>168264</v>
      </c>
      <c r="K283" s="45">
        <v>167656</v>
      </c>
      <c r="L283" s="45">
        <v>165861</v>
      </c>
      <c r="M283">
        <f t="shared" si="4"/>
        <v>165854</v>
      </c>
      <c r="AA283" s="69" t="s">
        <v>354</v>
      </c>
      <c r="AB283" s="70">
        <v>70951</v>
      </c>
    </row>
    <row r="284" spans="1:28" x14ac:dyDescent="0.3">
      <c r="A284" t="s">
        <v>84</v>
      </c>
      <c r="B284">
        <v>90790</v>
      </c>
      <c r="C284">
        <v>91394</v>
      </c>
      <c r="D284">
        <v>91978</v>
      </c>
      <c r="E284">
        <v>91015</v>
      </c>
      <c r="F284">
        <v>90589</v>
      </c>
      <c r="G284">
        <v>90537</v>
      </c>
      <c r="H284">
        <v>90446</v>
      </c>
      <c r="I284">
        <v>90482</v>
      </c>
      <c r="J284">
        <v>90608</v>
      </c>
      <c r="K284">
        <v>90095</v>
      </c>
      <c r="L284">
        <v>89746</v>
      </c>
      <c r="M284">
        <f t="shared" si="4"/>
        <v>89779</v>
      </c>
      <c r="AA284" s="69" t="s">
        <v>358</v>
      </c>
      <c r="AB284" s="70">
        <v>72242</v>
      </c>
    </row>
    <row r="285" spans="1:28" x14ac:dyDescent="0.3">
      <c r="A285" s="42" t="s">
        <v>86</v>
      </c>
      <c r="B285" s="45">
        <v>135762</v>
      </c>
      <c r="C285" s="45">
        <v>138461</v>
      </c>
      <c r="D285" s="45">
        <v>140091</v>
      </c>
      <c r="E285" s="45">
        <v>140117</v>
      </c>
      <c r="F285" s="45">
        <v>139377</v>
      </c>
      <c r="G285" s="45">
        <v>139840</v>
      </c>
      <c r="H285" s="45">
        <v>141544</v>
      </c>
      <c r="I285" s="45">
        <v>143791</v>
      </c>
      <c r="J285" s="45">
        <v>144771</v>
      </c>
      <c r="K285" s="45">
        <v>144946</v>
      </c>
      <c r="L285" s="45">
        <v>144861</v>
      </c>
      <c r="M285">
        <f t="shared" si="4"/>
        <v>144768</v>
      </c>
      <c r="AA285" s="69" t="s">
        <v>359</v>
      </c>
      <c r="AB285" s="70">
        <v>67214</v>
      </c>
    </row>
    <row r="286" spans="1:28" x14ac:dyDescent="0.3">
      <c r="A286" s="42" t="s">
        <v>967</v>
      </c>
      <c r="B286" s="45">
        <v>80510</v>
      </c>
      <c r="C286" s="45">
        <v>80012</v>
      </c>
      <c r="D286" s="45">
        <v>79783</v>
      </c>
      <c r="E286" s="45">
        <v>78859</v>
      </c>
      <c r="F286" s="45">
        <v>77959</v>
      </c>
      <c r="G286" s="45">
        <v>77265</v>
      </c>
      <c r="H286" s="45">
        <v>76974</v>
      </c>
      <c r="I286" s="45">
        <v>76338</v>
      </c>
      <c r="J286" s="45">
        <v>76070</v>
      </c>
      <c r="K286" s="45">
        <v>75474</v>
      </c>
      <c r="L286" s="45">
        <v>74896</v>
      </c>
      <c r="M286">
        <f t="shared" si="4"/>
        <v>75160</v>
      </c>
      <c r="AA286" s="69" t="s">
        <v>362</v>
      </c>
      <c r="AB286" s="70">
        <v>73528</v>
      </c>
    </row>
    <row r="287" spans="1:28" x14ac:dyDescent="0.3">
      <c r="A287" s="42" t="s">
        <v>102</v>
      </c>
      <c r="B287" s="45">
        <v>92475</v>
      </c>
      <c r="C287" s="45">
        <v>93008</v>
      </c>
      <c r="D287" s="45">
        <v>93796</v>
      </c>
      <c r="E287" s="45">
        <v>93769</v>
      </c>
      <c r="F287" s="45">
        <v>92883</v>
      </c>
      <c r="G287" s="45">
        <v>92297</v>
      </c>
      <c r="H287" s="45">
        <v>92600</v>
      </c>
      <c r="I287" s="45">
        <v>92498</v>
      </c>
      <c r="J287" s="45">
        <v>92432</v>
      </c>
      <c r="K287" s="45">
        <v>92234</v>
      </c>
      <c r="L287" s="45">
        <v>92744</v>
      </c>
      <c r="M287">
        <f t="shared" si="4"/>
        <v>93266</v>
      </c>
      <c r="AA287" s="69" t="s">
        <v>365</v>
      </c>
      <c r="AB287" s="70">
        <v>73661</v>
      </c>
    </row>
    <row r="288" spans="1:28" x14ac:dyDescent="0.3">
      <c r="A288" t="s">
        <v>313</v>
      </c>
      <c r="B288">
        <v>27177</v>
      </c>
      <c r="C288">
        <v>27054</v>
      </c>
      <c r="D288">
        <v>26856</v>
      </c>
      <c r="E288">
        <v>26519</v>
      </c>
      <c r="F288">
        <v>26356</v>
      </c>
      <c r="G288">
        <v>26325</v>
      </c>
      <c r="H288">
        <v>26478</v>
      </c>
      <c r="I288">
        <v>26404</v>
      </c>
      <c r="J288">
        <v>26438</v>
      </c>
      <c r="K288">
        <v>26510</v>
      </c>
      <c r="L288">
        <v>26342</v>
      </c>
      <c r="M288">
        <f t="shared" si="4"/>
        <v>26116</v>
      </c>
      <c r="AA288" s="69" t="s">
        <v>139</v>
      </c>
      <c r="AB288" s="70">
        <v>63714</v>
      </c>
    </row>
    <row r="289" spans="1:28" x14ac:dyDescent="0.3">
      <c r="A289" s="42" t="s">
        <v>88</v>
      </c>
      <c r="B289" s="45">
        <v>106100</v>
      </c>
      <c r="C289" s="45">
        <v>107039</v>
      </c>
      <c r="D289" s="45">
        <v>107276</v>
      </c>
      <c r="E289" s="45">
        <v>107434</v>
      </c>
      <c r="F289" s="45">
        <v>108053</v>
      </c>
      <c r="G289" s="45">
        <v>108452</v>
      </c>
      <c r="H289" s="45">
        <v>109053</v>
      </c>
      <c r="I289" s="45">
        <v>109656</v>
      </c>
      <c r="J289" s="45">
        <v>109528</v>
      </c>
      <c r="K289" s="45">
        <v>109307</v>
      </c>
      <c r="L289" s="45">
        <v>107696</v>
      </c>
      <c r="M289">
        <f t="shared" si="4"/>
        <v>106048</v>
      </c>
      <c r="AA289" s="69" t="s">
        <v>145</v>
      </c>
      <c r="AB289" s="70">
        <v>73912</v>
      </c>
    </row>
    <row r="290" spans="1:28" x14ac:dyDescent="0.3">
      <c r="A290" s="42" t="s">
        <v>174</v>
      </c>
      <c r="B290" s="45">
        <v>177354</v>
      </c>
      <c r="C290" s="45">
        <v>180014</v>
      </c>
      <c r="D290" s="45">
        <v>184387</v>
      </c>
      <c r="E290" s="45">
        <v>185655</v>
      </c>
      <c r="F290" s="45">
        <v>188093</v>
      </c>
      <c r="G290" s="45">
        <v>191310</v>
      </c>
      <c r="H290" s="45">
        <v>193885</v>
      </c>
      <c r="I290" s="45">
        <v>196159</v>
      </c>
      <c r="J290" s="45">
        <v>196067</v>
      </c>
      <c r="K290" s="45">
        <v>197358</v>
      </c>
      <c r="L290" s="45">
        <v>197872</v>
      </c>
      <c r="M290">
        <f t="shared" si="4"/>
        <v>197801</v>
      </c>
      <c r="AA290" s="69" t="s">
        <v>153</v>
      </c>
      <c r="AB290" s="70">
        <v>62261</v>
      </c>
    </row>
    <row r="291" spans="1:28" x14ac:dyDescent="0.3">
      <c r="A291" s="42" t="s">
        <v>90</v>
      </c>
      <c r="B291" s="45">
        <v>85586</v>
      </c>
      <c r="C291" s="45">
        <v>85129</v>
      </c>
      <c r="D291" s="45">
        <v>84577</v>
      </c>
      <c r="E291" s="45">
        <v>83490</v>
      </c>
      <c r="F291" s="45">
        <v>82843</v>
      </c>
      <c r="G291" s="45">
        <v>82189</v>
      </c>
      <c r="H291" s="45">
        <v>81895</v>
      </c>
      <c r="I291" s="45">
        <v>81672</v>
      </c>
      <c r="J291" s="45">
        <v>81506</v>
      </c>
      <c r="K291" s="45">
        <v>81514</v>
      </c>
      <c r="L291" s="45">
        <v>81340</v>
      </c>
      <c r="M291">
        <f t="shared" si="4"/>
        <v>81235</v>
      </c>
      <c r="AA291" s="69" t="s">
        <v>165</v>
      </c>
      <c r="AB291" s="70">
        <v>81768</v>
      </c>
    </row>
    <row r="292" spans="1:28" x14ac:dyDescent="0.3">
      <c r="A292" s="42" t="s">
        <v>363</v>
      </c>
      <c r="B292" s="45">
        <v>55613</v>
      </c>
      <c r="C292" s="45">
        <v>55607</v>
      </c>
      <c r="D292" s="45">
        <v>55633</v>
      </c>
      <c r="E292" s="45">
        <v>55122</v>
      </c>
      <c r="F292" s="45">
        <v>54734</v>
      </c>
      <c r="G292" s="45">
        <v>54207</v>
      </c>
      <c r="H292" s="45">
        <v>53879</v>
      </c>
      <c r="I292" s="45">
        <v>53542</v>
      </c>
      <c r="J292" s="45">
        <v>53090</v>
      </c>
      <c r="K292" s="45">
        <v>52516</v>
      </c>
      <c r="L292" s="45">
        <v>52339</v>
      </c>
      <c r="M292">
        <f t="shared" si="4"/>
        <v>52327</v>
      </c>
      <c r="AA292" s="69" t="s">
        <v>175</v>
      </c>
      <c r="AB292" s="70">
        <v>66917</v>
      </c>
    </row>
    <row r="293" spans="1:28" x14ac:dyDescent="0.3">
      <c r="A293" s="42" t="s">
        <v>279</v>
      </c>
      <c r="B293" s="45">
        <v>86630</v>
      </c>
      <c r="C293" s="45">
        <v>87494</v>
      </c>
      <c r="D293" s="45">
        <v>88244</v>
      </c>
      <c r="E293" s="45">
        <v>88121</v>
      </c>
      <c r="F293" s="45">
        <v>88279</v>
      </c>
      <c r="G293" s="45">
        <v>88879</v>
      </c>
      <c r="H293" s="45">
        <v>89131</v>
      </c>
      <c r="I293" s="45">
        <v>89685</v>
      </c>
      <c r="J293" s="45">
        <v>90043</v>
      </c>
      <c r="K293" s="45">
        <v>90655</v>
      </c>
      <c r="L293" s="45">
        <v>90942</v>
      </c>
      <c r="M293">
        <f t="shared" si="4"/>
        <v>91038</v>
      </c>
      <c r="AA293" s="69" t="s">
        <v>182</v>
      </c>
      <c r="AB293" s="70">
        <v>83105</v>
      </c>
    </row>
    <row r="294" spans="1:28" x14ac:dyDescent="0.3">
      <c r="A294" s="42" t="s">
        <v>968</v>
      </c>
      <c r="B294" s="45">
        <v>113416</v>
      </c>
      <c r="C294" s="45">
        <v>113959</v>
      </c>
      <c r="D294" s="45">
        <v>114467</v>
      </c>
      <c r="E294" s="45">
        <v>113337</v>
      </c>
      <c r="F294" s="45">
        <v>112702</v>
      </c>
      <c r="G294" s="45">
        <v>112497</v>
      </c>
      <c r="H294" s="45">
        <v>112611</v>
      </c>
      <c r="I294" s="45">
        <v>113311</v>
      </c>
      <c r="J294" s="45">
        <v>113843</v>
      </c>
      <c r="K294" s="45">
        <v>114331</v>
      </c>
      <c r="L294" s="45">
        <v>114946</v>
      </c>
      <c r="M294">
        <f t="shared" si="4"/>
        <v>115055</v>
      </c>
      <c r="AA294" s="69" t="s">
        <v>190</v>
      </c>
      <c r="AB294" s="70">
        <v>57704</v>
      </c>
    </row>
    <row r="295" spans="1:28" x14ac:dyDescent="0.3">
      <c r="A295" s="42" t="s">
        <v>969</v>
      </c>
      <c r="B295" s="45">
        <v>151228</v>
      </c>
      <c r="C295" s="45">
        <v>150541</v>
      </c>
      <c r="D295" s="45">
        <v>149734</v>
      </c>
      <c r="E295" s="45">
        <v>149522</v>
      </c>
      <c r="F295" s="45">
        <v>149105</v>
      </c>
      <c r="G295" s="45">
        <v>149031</v>
      </c>
      <c r="H295" s="45">
        <v>148865</v>
      </c>
      <c r="I295" s="45">
        <v>148848</v>
      </c>
      <c r="J295" s="45">
        <v>149079</v>
      </c>
      <c r="K295" s="45">
        <v>149282</v>
      </c>
      <c r="L295" s="45">
        <v>149661</v>
      </c>
      <c r="M295">
        <f t="shared" si="4"/>
        <v>150231</v>
      </c>
      <c r="AA295" s="69" t="s">
        <v>198</v>
      </c>
      <c r="AB295" s="70">
        <v>47163</v>
      </c>
    </row>
    <row r="296" spans="1:28" x14ac:dyDescent="0.3">
      <c r="A296" s="42" t="s">
        <v>108</v>
      </c>
      <c r="B296" s="45">
        <v>35451</v>
      </c>
      <c r="C296" s="45">
        <v>35378</v>
      </c>
      <c r="D296" s="45">
        <v>35144</v>
      </c>
      <c r="E296" s="45">
        <v>34943</v>
      </c>
      <c r="F296" s="45">
        <v>34945</v>
      </c>
      <c r="G296" s="45">
        <v>34778</v>
      </c>
      <c r="H296" s="45">
        <v>34938</v>
      </c>
      <c r="I296" s="45">
        <v>35089</v>
      </c>
      <c r="J296" s="45">
        <v>35414</v>
      </c>
      <c r="K296" s="45">
        <v>35601</v>
      </c>
      <c r="L296" s="45">
        <v>36138</v>
      </c>
      <c r="M296">
        <f t="shared" si="4"/>
        <v>36895</v>
      </c>
      <c r="AA296" s="69" t="s">
        <v>308</v>
      </c>
      <c r="AB296" s="70">
        <v>39738</v>
      </c>
    </row>
    <row r="297" spans="1:28" x14ac:dyDescent="0.3">
      <c r="A297" s="42" t="s">
        <v>176</v>
      </c>
      <c r="B297" s="45">
        <v>124611</v>
      </c>
      <c r="C297" s="45">
        <v>125043</v>
      </c>
      <c r="D297" s="45">
        <v>124919</v>
      </c>
      <c r="E297" s="45">
        <v>124273</v>
      </c>
      <c r="F297" s="45">
        <v>124544</v>
      </c>
      <c r="G297" s="45">
        <v>125088</v>
      </c>
      <c r="H297" s="45">
        <v>124982</v>
      </c>
      <c r="I297" s="45">
        <v>124870</v>
      </c>
      <c r="J297" s="45">
        <v>124435</v>
      </c>
      <c r="K297" s="45">
        <v>124704</v>
      </c>
      <c r="L297" s="45">
        <v>125007</v>
      </c>
      <c r="M297">
        <f t="shared" si="4"/>
        <v>124813</v>
      </c>
      <c r="AA297" s="69" t="s">
        <v>314</v>
      </c>
      <c r="AB297" s="70">
        <v>79466</v>
      </c>
    </row>
    <row r="298" spans="1:28" x14ac:dyDescent="0.3">
      <c r="A298" s="42" t="s">
        <v>335</v>
      </c>
      <c r="B298" s="45">
        <v>34713</v>
      </c>
      <c r="C298" s="45">
        <v>34777</v>
      </c>
      <c r="D298" s="45">
        <v>34874</v>
      </c>
      <c r="E298" s="45">
        <v>34968</v>
      </c>
      <c r="F298" s="45">
        <v>34733</v>
      </c>
      <c r="G298" s="45">
        <v>33541</v>
      </c>
      <c r="H298" s="45">
        <v>33036</v>
      </c>
      <c r="I298" s="45">
        <v>34003</v>
      </c>
      <c r="J298" s="45">
        <v>33549</v>
      </c>
      <c r="K298" s="45">
        <v>32994</v>
      </c>
      <c r="L298" s="45">
        <v>33444</v>
      </c>
      <c r="M298">
        <f t="shared" si="4"/>
        <v>33338</v>
      </c>
      <c r="AA298" s="69" t="s">
        <v>318</v>
      </c>
      <c r="AB298" s="70">
        <v>67303</v>
      </c>
    </row>
    <row r="299" spans="1:28" x14ac:dyDescent="0.3">
      <c r="A299" s="42" t="s">
        <v>201</v>
      </c>
      <c r="B299" s="45">
        <v>135295</v>
      </c>
      <c r="C299" s="45">
        <v>135312</v>
      </c>
      <c r="D299" s="45">
        <v>136135</v>
      </c>
      <c r="E299" s="45">
        <v>134971</v>
      </c>
      <c r="F299" s="45">
        <v>134415</v>
      </c>
      <c r="G299" s="45">
        <v>134423</v>
      </c>
      <c r="H299" s="45">
        <v>134787</v>
      </c>
      <c r="I299" s="45">
        <v>135439</v>
      </c>
      <c r="J299" s="45">
        <v>136152</v>
      </c>
      <c r="K299" s="45">
        <v>136610</v>
      </c>
      <c r="L299" s="45">
        <v>137618</v>
      </c>
      <c r="M299">
        <f t="shared" si="4"/>
        <v>138173</v>
      </c>
      <c r="AA299" s="69" t="s">
        <v>324</v>
      </c>
      <c r="AB299" s="70">
        <v>76632</v>
      </c>
    </row>
    <row r="300" spans="1:28" x14ac:dyDescent="0.3">
      <c r="A300" s="42" t="s">
        <v>144</v>
      </c>
      <c r="B300" s="45">
        <v>51862</v>
      </c>
      <c r="C300" s="45">
        <v>51838</v>
      </c>
      <c r="D300" s="45">
        <v>51546</v>
      </c>
      <c r="E300" s="45">
        <v>51247</v>
      </c>
      <c r="F300" s="45">
        <v>50847</v>
      </c>
      <c r="G300" s="45">
        <v>51274</v>
      </c>
      <c r="H300" s="45">
        <v>51248</v>
      </c>
      <c r="I300" s="45">
        <v>51538</v>
      </c>
      <c r="J300" s="45">
        <v>51757</v>
      </c>
      <c r="K300" s="45">
        <v>52004</v>
      </c>
      <c r="L300" s="45">
        <v>52006</v>
      </c>
      <c r="M300">
        <f t="shared" si="4"/>
        <v>52177</v>
      </c>
      <c r="AA300" s="69" t="s">
        <v>328</v>
      </c>
      <c r="AB300" s="70">
        <v>92708</v>
      </c>
    </row>
    <row r="301" spans="1:28" x14ac:dyDescent="0.3">
      <c r="A301" s="42" t="s">
        <v>123</v>
      </c>
      <c r="B301" s="45">
        <v>44196</v>
      </c>
      <c r="C301" s="45">
        <v>44274</v>
      </c>
      <c r="D301" s="45">
        <v>44277</v>
      </c>
      <c r="E301" s="45">
        <v>43886</v>
      </c>
      <c r="F301" s="45">
        <v>43669</v>
      </c>
      <c r="G301" s="45">
        <v>43599</v>
      </c>
      <c r="H301" s="45">
        <v>43525</v>
      </c>
      <c r="I301" s="45">
        <v>43535</v>
      </c>
      <c r="J301" s="45">
        <v>43743</v>
      </c>
      <c r="K301" s="45">
        <v>43921</v>
      </c>
      <c r="L301" s="45">
        <v>44067</v>
      </c>
      <c r="M301">
        <f t="shared" si="4"/>
        <v>43883</v>
      </c>
      <c r="AA301" s="69" t="s">
        <v>356</v>
      </c>
      <c r="AB301" s="70">
        <v>59086</v>
      </c>
    </row>
    <row r="302" spans="1:28" x14ac:dyDescent="0.3">
      <c r="A302" s="42" t="s">
        <v>50</v>
      </c>
      <c r="B302" s="45">
        <v>50516</v>
      </c>
      <c r="C302" s="45">
        <v>50657</v>
      </c>
      <c r="D302" s="45">
        <v>50488</v>
      </c>
      <c r="E302" s="45">
        <v>49885</v>
      </c>
      <c r="F302" s="45">
        <v>49620</v>
      </c>
      <c r="G302" s="45">
        <v>50023</v>
      </c>
      <c r="H302" s="45">
        <v>50171</v>
      </c>
      <c r="I302" s="45">
        <v>50404</v>
      </c>
      <c r="J302" s="45">
        <v>50743</v>
      </c>
      <c r="K302" s="45">
        <v>50857</v>
      </c>
      <c r="L302" s="45">
        <v>50735</v>
      </c>
      <c r="M302">
        <f t="shared" si="4"/>
        <v>50972</v>
      </c>
      <c r="AA302" s="69" t="s">
        <v>360</v>
      </c>
      <c r="AB302" s="70">
        <v>44418</v>
      </c>
    </row>
    <row r="303" spans="1:28" x14ac:dyDescent="0.3">
      <c r="A303" s="42" t="s">
        <v>232</v>
      </c>
      <c r="B303" s="45">
        <v>163629</v>
      </c>
      <c r="C303" s="45">
        <v>163298</v>
      </c>
      <c r="D303" s="45">
        <v>163209</v>
      </c>
      <c r="E303" s="45">
        <v>162236</v>
      </c>
      <c r="F303" s="45">
        <v>161426</v>
      </c>
      <c r="G303" s="45">
        <v>161281</v>
      </c>
      <c r="H303" s="45">
        <v>161258</v>
      </c>
      <c r="I303" s="45">
        <v>161370</v>
      </c>
      <c r="J303" s="45">
        <v>161423</v>
      </c>
      <c r="K303" s="45">
        <v>161636</v>
      </c>
      <c r="L303" s="45">
        <v>161519</v>
      </c>
      <c r="M303">
        <f t="shared" si="4"/>
        <v>161162</v>
      </c>
      <c r="AA303" s="69" t="s">
        <v>363</v>
      </c>
      <c r="AB303" s="70">
        <v>52327</v>
      </c>
    </row>
    <row r="304" spans="1:28" x14ac:dyDescent="0.3">
      <c r="A304" s="42" t="s">
        <v>318</v>
      </c>
      <c r="B304" s="45">
        <v>62418</v>
      </c>
      <c r="C304" s="45">
        <v>62894</v>
      </c>
      <c r="D304" s="45">
        <v>63569</v>
      </c>
      <c r="E304" s="45">
        <v>63128</v>
      </c>
      <c r="F304" s="45">
        <v>63305</v>
      </c>
      <c r="G304" s="45">
        <v>63670</v>
      </c>
      <c r="H304" s="45">
        <v>64402</v>
      </c>
      <c r="I304" s="45">
        <v>64600</v>
      </c>
      <c r="J304" s="45">
        <v>65036</v>
      </c>
      <c r="K304" s="45">
        <v>65255</v>
      </c>
      <c r="L304" s="45">
        <v>66165</v>
      </c>
      <c r="M304">
        <f t="shared" si="4"/>
        <v>67303</v>
      </c>
      <c r="AA304" s="69" t="s">
        <v>366</v>
      </c>
      <c r="AB304" s="70">
        <v>64202</v>
      </c>
    </row>
    <row r="305" spans="1:28" x14ac:dyDescent="0.3">
      <c r="A305" s="42" t="s">
        <v>282</v>
      </c>
      <c r="B305" s="45">
        <v>52620</v>
      </c>
      <c r="C305" s="45">
        <v>53103</v>
      </c>
      <c r="D305" s="45">
        <v>53016</v>
      </c>
      <c r="E305" s="45">
        <v>53646</v>
      </c>
      <c r="F305" s="45">
        <v>54415</v>
      </c>
      <c r="G305" s="45">
        <v>54746</v>
      </c>
      <c r="H305" s="45">
        <v>55594</v>
      </c>
      <c r="I305" s="45">
        <v>56665</v>
      </c>
      <c r="J305" s="45">
        <v>56989</v>
      </c>
      <c r="K305" s="45">
        <v>57861</v>
      </c>
      <c r="L305" s="45">
        <v>58732</v>
      </c>
      <c r="M305">
        <f t="shared" si="4"/>
        <v>59234</v>
      </c>
      <c r="AA305" s="69" t="s">
        <v>369</v>
      </c>
      <c r="AB305" s="70">
        <v>75532</v>
      </c>
    </row>
    <row r="306" spans="1:28" x14ac:dyDescent="0.3">
      <c r="A306" s="42" t="s">
        <v>365</v>
      </c>
      <c r="B306" s="45">
        <v>70209</v>
      </c>
      <c r="C306" s="45">
        <v>70575</v>
      </c>
      <c r="D306" s="45">
        <v>70072</v>
      </c>
      <c r="E306" s="45">
        <v>69265</v>
      </c>
      <c r="F306" s="45">
        <v>69880</v>
      </c>
      <c r="G306" s="45">
        <v>69987</v>
      </c>
      <c r="H306" s="45">
        <v>70275</v>
      </c>
      <c r="I306" s="45">
        <v>70334</v>
      </c>
      <c r="J306" s="45">
        <v>70274</v>
      </c>
      <c r="K306" s="45">
        <v>71114</v>
      </c>
      <c r="L306" s="45">
        <v>71962</v>
      </c>
      <c r="M306">
        <f t="shared" si="4"/>
        <v>73661</v>
      </c>
      <c r="AA306" s="69" t="s">
        <v>370</v>
      </c>
      <c r="AB306" s="70">
        <v>58499</v>
      </c>
    </row>
    <row r="307" spans="1:28" x14ac:dyDescent="0.3">
      <c r="A307" s="42" t="s">
        <v>274</v>
      </c>
      <c r="B307" s="45">
        <v>62810</v>
      </c>
      <c r="C307" s="45">
        <v>63229</v>
      </c>
      <c r="D307" s="45">
        <v>63842</v>
      </c>
      <c r="E307" s="45">
        <v>63623</v>
      </c>
      <c r="F307" s="45">
        <v>63380</v>
      </c>
      <c r="G307" s="45">
        <v>63371</v>
      </c>
      <c r="H307" s="45">
        <v>62956</v>
      </c>
      <c r="I307" s="45">
        <v>63560</v>
      </c>
      <c r="J307" s="45">
        <v>63131</v>
      </c>
      <c r="K307" s="45">
        <v>62288</v>
      </c>
      <c r="L307" s="45">
        <v>61496</v>
      </c>
      <c r="M307">
        <f t="shared" si="4"/>
        <v>61106</v>
      </c>
      <c r="AA307" s="69" t="s">
        <v>118</v>
      </c>
      <c r="AB307" s="70">
        <v>86344</v>
      </c>
    </row>
    <row r="308" spans="1:28" x14ac:dyDescent="0.3">
      <c r="A308" s="42" t="s">
        <v>92</v>
      </c>
      <c r="B308" s="45">
        <v>23224</v>
      </c>
      <c r="C308" s="45">
        <v>23251</v>
      </c>
      <c r="D308" s="45">
        <v>22975</v>
      </c>
      <c r="E308" s="45">
        <v>22335</v>
      </c>
      <c r="F308" s="45">
        <v>22737</v>
      </c>
      <c r="G308" s="45">
        <v>22923</v>
      </c>
      <c r="H308" s="45">
        <v>22712</v>
      </c>
      <c r="I308" s="45">
        <v>23031</v>
      </c>
      <c r="J308" s="45">
        <v>23203</v>
      </c>
      <c r="K308" s="45">
        <v>23130</v>
      </c>
      <c r="L308" s="45">
        <v>23003</v>
      </c>
      <c r="M308">
        <f t="shared" si="4"/>
        <v>23453</v>
      </c>
      <c r="AA308" s="69" t="s">
        <v>131</v>
      </c>
      <c r="AB308" s="70">
        <v>53962</v>
      </c>
    </row>
    <row r="309" spans="1:28" x14ac:dyDescent="0.3">
      <c r="A309" s="42" t="s">
        <v>338</v>
      </c>
      <c r="B309" s="45">
        <v>31751</v>
      </c>
      <c r="C309" s="45">
        <v>31354</v>
      </c>
      <c r="D309" s="45">
        <v>31234</v>
      </c>
      <c r="E309" s="45">
        <v>31066</v>
      </c>
      <c r="F309" s="45">
        <v>30974</v>
      </c>
      <c r="G309" s="45">
        <v>31127</v>
      </c>
      <c r="H309" s="45">
        <v>31221</v>
      </c>
      <c r="I309" s="45">
        <v>31413</v>
      </c>
      <c r="J309" s="45">
        <v>31485</v>
      </c>
      <c r="K309" s="45">
        <v>31729</v>
      </c>
      <c r="L309" s="45">
        <v>31761</v>
      </c>
      <c r="M309">
        <f t="shared" si="4"/>
        <v>31735</v>
      </c>
      <c r="AA309" s="69" t="s">
        <v>135</v>
      </c>
      <c r="AB309" s="70">
        <v>60105</v>
      </c>
    </row>
    <row r="310" spans="1:28" x14ac:dyDescent="0.3">
      <c r="A310" s="42" t="s">
        <v>203</v>
      </c>
      <c r="B310" s="45">
        <v>152157</v>
      </c>
      <c r="C310" s="45">
        <v>154214</v>
      </c>
      <c r="D310" s="45">
        <v>155955</v>
      </c>
      <c r="E310" s="45">
        <v>156639</v>
      </c>
      <c r="F310" s="45">
        <v>157111</v>
      </c>
      <c r="G310" s="45">
        <v>158651</v>
      </c>
      <c r="H310" s="45">
        <v>160920</v>
      </c>
      <c r="I310" s="45">
        <v>162381</v>
      </c>
      <c r="J310" s="45">
        <v>164594</v>
      </c>
      <c r="K310" s="45">
        <v>166493</v>
      </c>
      <c r="L310" s="45">
        <v>169685</v>
      </c>
      <c r="M310">
        <f t="shared" si="4"/>
        <v>172890</v>
      </c>
      <c r="AA310" s="69" t="s">
        <v>143</v>
      </c>
      <c r="AB310" s="70">
        <v>109388</v>
      </c>
    </row>
    <row r="311" spans="1:28" x14ac:dyDescent="0.3">
      <c r="A311" s="42" t="s">
        <v>19</v>
      </c>
      <c r="B311" s="45">
        <v>191111</v>
      </c>
      <c r="C311" s="45">
        <v>193681</v>
      </c>
      <c r="D311" s="45">
        <v>195571</v>
      </c>
      <c r="E311" s="45">
        <v>196115</v>
      </c>
      <c r="F311" s="45">
        <v>197166</v>
      </c>
      <c r="G311" s="45">
        <v>198210</v>
      </c>
      <c r="H311" s="45">
        <v>199681</v>
      </c>
      <c r="I311" s="45">
        <v>201575</v>
      </c>
      <c r="J311" s="45">
        <v>203150</v>
      </c>
      <c r="K311" s="45">
        <v>204091</v>
      </c>
      <c r="L311" s="45">
        <v>204575</v>
      </c>
      <c r="M311">
        <f t="shared" si="4"/>
        <v>204882</v>
      </c>
      <c r="AA311" s="69" t="s">
        <v>147</v>
      </c>
      <c r="AB311" s="70">
        <v>96841</v>
      </c>
    </row>
    <row r="312" spans="1:28" x14ac:dyDescent="0.3">
      <c r="A312" s="42" t="s">
        <v>341</v>
      </c>
      <c r="B312" s="45">
        <v>66602</v>
      </c>
      <c r="C312" s="45">
        <v>66455</v>
      </c>
      <c r="D312" s="45">
        <v>65912</v>
      </c>
      <c r="E312" s="45">
        <v>64996</v>
      </c>
      <c r="F312" s="45">
        <v>64328</v>
      </c>
      <c r="G312" s="45">
        <v>63670</v>
      </c>
      <c r="H312" s="45">
        <v>63104</v>
      </c>
      <c r="I312" s="45">
        <v>62508</v>
      </c>
      <c r="J312" s="45">
        <v>62084</v>
      </c>
      <c r="K312" s="45">
        <v>61949</v>
      </c>
      <c r="L312" s="45">
        <v>61395</v>
      </c>
      <c r="M312">
        <f t="shared" si="4"/>
        <v>61241</v>
      </c>
      <c r="AA312" s="69" t="s">
        <v>65</v>
      </c>
      <c r="AB312" s="70">
        <v>115403</v>
      </c>
    </row>
    <row r="313" spans="1:28" x14ac:dyDescent="0.3">
      <c r="A313" s="42" t="s">
        <v>970</v>
      </c>
      <c r="B313" s="45">
        <v>70696</v>
      </c>
      <c r="C313" s="45">
        <v>70577</v>
      </c>
      <c r="D313" s="45">
        <v>70590</v>
      </c>
      <c r="E313" s="45">
        <v>69648</v>
      </c>
      <c r="F313" s="45">
        <v>69137</v>
      </c>
      <c r="G313" s="45">
        <v>68641</v>
      </c>
      <c r="H313" s="45">
        <v>68307</v>
      </c>
      <c r="I313" s="45">
        <v>68285</v>
      </c>
      <c r="J313" s="45">
        <v>68295</v>
      </c>
      <c r="K313" s="45">
        <v>68121</v>
      </c>
      <c r="L313" s="45">
        <v>67871</v>
      </c>
      <c r="M313">
        <f t="shared" si="4"/>
        <v>67332</v>
      </c>
      <c r="AA313" s="69" t="s">
        <v>74</v>
      </c>
      <c r="AB313" s="70">
        <v>92272</v>
      </c>
    </row>
    <row r="314" spans="1:28" x14ac:dyDescent="0.3">
      <c r="A314" s="42" t="s">
        <v>106</v>
      </c>
      <c r="B314" s="45">
        <v>69898</v>
      </c>
      <c r="C314" s="45">
        <v>70106</v>
      </c>
      <c r="D314" s="45">
        <v>70560</v>
      </c>
      <c r="E314" s="45">
        <v>70489</v>
      </c>
      <c r="F314" s="45">
        <v>70852</v>
      </c>
      <c r="G314" s="45">
        <v>71252</v>
      </c>
      <c r="H314" s="45">
        <v>71570</v>
      </c>
      <c r="I314" s="45">
        <v>71850</v>
      </c>
      <c r="J314" s="45">
        <v>71761</v>
      </c>
      <c r="K314" s="45">
        <v>71781</v>
      </c>
      <c r="L314" s="45">
        <v>71679</v>
      </c>
      <c r="M314">
        <f t="shared" si="4"/>
        <v>71702</v>
      </c>
      <c r="AA314" s="69" t="s">
        <v>83</v>
      </c>
      <c r="AB314" s="70">
        <v>47161</v>
      </c>
    </row>
    <row r="315" spans="1:28" x14ac:dyDescent="0.3">
      <c r="A315" s="42" t="s">
        <v>220</v>
      </c>
      <c r="B315" s="45">
        <v>170254</v>
      </c>
      <c r="C315" s="45">
        <v>169678</v>
      </c>
      <c r="D315" s="45">
        <v>169320</v>
      </c>
      <c r="E315" s="45">
        <v>167613</v>
      </c>
      <c r="F315" s="45">
        <v>166378</v>
      </c>
      <c r="G315" s="45">
        <v>165841</v>
      </c>
      <c r="H315" s="45">
        <v>165391</v>
      </c>
      <c r="I315" s="45">
        <v>165011</v>
      </c>
      <c r="J315" s="45">
        <v>163742</v>
      </c>
      <c r="K315" s="45">
        <v>163455</v>
      </c>
      <c r="L315" s="45">
        <v>163019</v>
      </c>
      <c r="M315">
        <f t="shared" si="4"/>
        <v>162187</v>
      </c>
      <c r="AA315" s="69" t="s">
        <v>96</v>
      </c>
      <c r="AB315" s="70">
        <v>51883</v>
      </c>
    </row>
    <row r="316" spans="1:28" x14ac:dyDescent="0.3">
      <c r="A316" s="42" t="s">
        <v>344</v>
      </c>
      <c r="B316" s="45">
        <v>53735</v>
      </c>
      <c r="C316" s="45">
        <v>54041</v>
      </c>
      <c r="D316" s="45">
        <v>54070</v>
      </c>
      <c r="E316" s="45">
        <v>53877</v>
      </c>
      <c r="F316" s="45">
        <v>53744</v>
      </c>
      <c r="G316" s="45">
        <v>53824</v>
      </c>
      <c r="H316" s="45">
        <v>53773</v>
      </c>
      <c r="I316" s="45">
        <v>53889</v>
      </c>
      <c r="J316" s="45">
        <v>54165</v>
      </c>
      <c r="K316" s="45">
        <v>54707</v>
      </c>
      <c r="L316" s="45">
        <v>55402</v>
      </c>
      <c r="M316">
        <f t="shared" si="4"/>
        <v>55997</v>
      </c>
      <c r="AA316" s="69" t="s">
        <v>104</v>
      </c>
      <c r="AB316" s="70">
        <v>110478</v>
      </c>
    </row>
    <row r="317" spans="1:28" x14ac:dyDescent="0.3">
      <c r="A317" s="42" t="s">
        <v>352</v>
      </c>
      <c r="B317" s="45">
        <v>70530</v>
      </c>
      <c r="C317" s="45">
        <v>70782</v>
      </c>
      <c r="D317" s="45">
        <v>70977</v>
      </c>
      <c r="E317" s="45">
        <v>70583</v>
      </c>
      <c r="F317" s="45">
        <v>70314</v>
      </c>
      <c r="G317" s="45">
        <v>70320</v>
      </c>
      <c r="H317" s="45">
        <v>70119</v>
      </c>
      <c r="I317" s="45">
        <v>70103</v>
      </c>
      <c r="J317" s="45">
        <v>70280</v>
      </c>
      <c r="K317" s="45">
        <v>70361</v>
      </c>
      <c r="L317" s="45">
        <v>70233</v>
      </c>
      <c r="M317">
        <f t="shared" si="4"/>
        <v>70496</v>
      </c>
      <c r="AA317" s="69" t="s">
        <v>114</v>
      </c>
      <c r="AB317" s="70">
        <v>126176</v>
      </c>
    </row>
    <row r="318" spans="1:28" x14ac:dyDescent="0.3">
      <c r="A318" s="42" t="s">
        <v>235</v>
      </c>
      <c r="B318" s="45">
        <v>355588</v>
      </c>
      <c r="C318" s="45">
        <v>359925</v>
      </c>
      <c r="D318" s="45">
        <v>364917</v>
      </c>
      <c r="E318" s="45">
        <v>367203</v>
      </c>
      <c r="F318" s="45">
        <v>368039</v>
      </c>
      <c r="G318" s="45">
        <v>369660</v>
      </c>
      <c r="H318" s="45">
        <v>373857</v>
      </c>
      <c r="I318" s="45">
        <v>377352</v>
      </c>
      <c r="J318" s="45">
        <v>380207</v>
      </c>
      <c r="K318" s="45">
        <v>383197</v>
      </c>
      <c r="L318" s="45">
        <v>384610</v>
      </c>
      <c r="M318">
        <f t="shared" si="4"/>
        <v>388384</v>
      </c>
      <c r="AA318" s="69" t="s">
        <v>127</v>
      </c>
      <c r="AB318" s="70">
        <v>80919</v>
      </c>
    </row>
    <row r="319" spans="1:28" x14ac:dyDescent="0.3">
      <c r="A319" s="42" t="s">
        <v>971</v>
      </c>
      <c r="B319" s="45">
        <v>14668</v>
      </c>
      <c r="C319" s="45">
        <v>14836</v>
      </c>
      <c r="D319" s="45">
        <v>14969</v>
      </c>
      <c r="E319" s="45">
        <v>14822</v>
      </c>
      <c r="F319" s="45">
        <v>14736</v>
      </c>
      <c r="G319" s="45">
        <v>14676</v>
      </c>
      <c r="H319" s="45">
        <v>14619</v>
      </c>
      <c r="I319" s="45">
        <v>14564</v>
      </c>
      <c r="J319" s="45">
        <v>14365</v>
      </c>
      <c r="K319" s="45">
        <v>14230</v>
      </c>
      <c r="L319" s="45">
        <v>14036</v>
      </c>
      <c r="M319">
        <f t="shared" si="4"/>
        <v>13905</v>
      </c>
      <c r="AA319" s="69" t="s">
        <v>132</v>
      </c>
      <c r="AB319" s="70">
        <v>53914</v>
      </c>
    </row>
    <row r="320" spans="1:28" x14ac:dyDescent="0.3">
      <c r="A320" s="42" t="s">
        <v>95</v>
      </c>
      <c r="B320" s="45">
        <v>188642</v>
      </c>
      <c r="C320" s="45">
        <v>189427</v>
      </c>
      <c r="D320" s="45">
        <v>190240</v>
      </c>
      <c r="E320" s="45">
        <v>189221</v>
      </c>
      <c r="F320" s="45">
        <v>188143</v>
      </c>
      <c r="G320" s="45">
        <v>187879</v>
      </c>
      <c r="H320" s="45">
        <v>187685</v>
      </c>
      <c r="I320" s="45">
        <v>188061</v>
      </c>
      <c r="J320" s="45">
        <v>188989</v>
      </c>
      <c r="K320" s="45">
        <v>189630</v>
      </c>
      <c r="L320" s="45">
        <v>190336</v>
      </c>
      <c r="M320">
        <f t="shared" si="4"/>
        <v>191066</v>
      </c>
      <c r="AA320" s="69" t="s">
        <v>138</v>
      </c>
      <c r="AB320" s="70">
        <v>38034</v>
      </c>
    </row>
    <row r="321" spans="1:28" x14ac:dyDescent="0.3">
      <c r="A321" s="42" t="s">
        <v>97</v>
      </c>
      <c r="B321" s="45">
        <v>90566</v>
      </c>
      <c r="C321" s="45">
        <v>92419</v>
      </c>
      <c r="D321" s="45">
        <v>94053</v>
      </c>
      <c r="E321" s="45">
        <v>94037</v>
      </c>
      <c r="F321" s="45">
        <v>94030</v>
      </c>
      <c r="G321" s="45">
        <v>94518</v>
      </c>
      <c r="H321" s="45">
        <v>95091</v>
      </c>
      <c r="I321" s="45">
        <v>95624</v>
      </c>
      <c r="J321" s="45">
        <v>95609</v>
      </c>
      <c r="K321" s="45">
        <v>95180</v>
      </c>
      <c r="L321" s="45">
        <v>94878</v>
      </c>
      <c r="M321">
        <f t="shared" si="4"/>
        <v>94192</v>
      </c>
      <c r="AA321" s="69" t="s">
        <v>144</v>
      </c>
      <c r="AB321" s="70">
        <v>52177</v>
      </c>
    </row>
    <row r="322" spans="1:28" x14ac:dyDescent="0.3">
      <c r="A322" s="42" t="s">
        <v>21</v>
      </c>
      <c r="B322" s="45">
        <v>128044</v>
      </c>
      <c r="C322" s="45">
        <v>128077</v>
      </c>
      <c r="D322" s="45">
        <v>127793</v>
      </c>
      <c r="E322" s="45">
        <v>126714</v>
      </c>
      <c r="F322" s="45">
        <v>127162</v>
      </c>
      <c r="G322" s="45">
        <v>126992</v>
      </c>
      <c r="H322" s="45">
        <v>126715</v>
      </c>
      <c r="I322" s="45">
        <v>126964</v>
      </c>
      <c r="J322" s="45">
        <v>127609</v>
      </c>
      <c r="K322" s="45">
        <v>127679</v>
      </c>
      <c r="L322" s="45">
        <v>128180</v>
      </c>
      <c r="M322">
        <f t="shared" si="4"/>
        <v>129091</v>
      </c>
      <c r="AA322" s="69" t="s">
        <v>155</v>
      </c>
      <c r="AB322" s="70">
        <v>79178</v>
      </c>
    </row>
    <row r="323" spans="1:28" x14ac:dyDescent="0.3">
      <c r="A323" s="42" t="s">
        <v>94</v>
      </c>
      <c r="B323" s="45">
        <v>323992</v>
      </c>
      <c r="C323" s="45">
        <v>323874</v>
      </c>
      <c r="D323" s="45">
        <v>324400</v>
      </c>
      <c r="E323" s="45">
        <v>322897</v>
      </c>
      <c r="F323" s="45">
        <v>322297</v>
      </c>
      <c r="G323" s="45">
        <v>322101</v>
      </c>
      <c r="H323" s="45">
        <v>322659</v>
      </c>
      <c r="I323" s="45">
        <v>323619</v>
      </c>
      <c r="J323" s="45">
        <v>323517</v>
      </c>
      <c r="K323" s="45">
        <v>323788</v>
      </c>
      <c r="L323" s="45">
        <v>323324</v>
      </c>
      <c r="M323">
        <f t="shared" si="4"/>
        <v>323001</v>
      </c>
      <c r="AA323" s="69" t="s">
        <v>163</v>
      </c>
      <c r="AB323" s="70">
        <v>56162</v>
      </c>
    </row>
    <row r="324" spans="1:28" x14ac:dyDescent="0.3">
      <c r="A324" s="42" t="s">
        <v>371</v>
      </c>
      <c r="B324" s="45">
        <v>88151</v>
      </c>
      <c r="C324" s="45">
        <v>88261</v>
      </c>
      <c r="D324" s="45">
        <v>88063</v>
      </c>
      <c r="E324" s="45">
        <v>87600</v>
      </c>
      <c r="F324" s="45">
        <v>87357</v>
      </c>
      <c r="G324" s="45">
        <v>86791</v>
      </c>
      <c r="H324" s="45">
        <v>87108</v>
      </c>
      <c r="I324" s="45">
        <v>87447</v>
      </c>
      <c r="J324" s="45">
        <v>88012</v>
      </c>
      <c r="K324" s="45">
        <v>88298</v>
      </c>
      <c r="L324" s="45">
        <v>88452</v>
      </c>
      <c r="M324">
        <f t="shared" si="4"/>
        <v>88226</v>
      </c>
      <c r="AA324" s="69" t="s">
        <v>287</v>
      </c>
      <c r="AB324" s="70">
        <v>60187</v>
      </c>
    </row>
    <row r="325" spans="1:28" x14ac:dyDescent="0.3">
      <c r="A325" s="42" t="s">
        <v>972</v>
      </c>
      <c r="B325" s="45">
        <v>70142</v>
      </c>
      <c r="C325" s="45">
        <v>70117</v>
      </c>
      <c r="D325" s="45">
        <v>70118</v>
      </c>
      <c r="E325" s="45">
        <v>69400</v>
      </c>
      <c r="F325" s="45">
        <v>68969</v>
      </c>
      <c r="G325" s="45">
        <v>68319</v>
      </c>
      <c r="H325" s="45">
        <v>67819</v>
      </c>
      <c r="I325" s="45">
        <v>67453</v>
      </c>
      <c r="J325" s="45">
        <v>67184</v>
      </c>
      <c r="K325" s="45">
        <v>66726</v>
      </c>
      <c r="L325" s="45">
        <v>66258</v>
      </c>
      <c r="M325">
        <f t="shared" si="4"/>
        <v>65767</v>
      </c>
      <c r="AA325" s="69" t="s">
        <v>292</v>
      </c>
      <c r="AB325" s="70">
        <v>96197</v>
      </c>
    </row>
    <row r="326" spans="1:28" x14ac:dyDescent="0.3">
      <c r="A326" s="42" t="s">
        <v>98</v>
      </c>
      <c r="B326" s="45">
        <v>40958</v>
      </c>
      <c r="C326" s="45">
        <v>41268</v>
      </c>
      <c r="D326" s="45">
        <v>41251</v>
      </c>
      <c r="E326" s="45">
        <v>41017</v>
      </c>
      <c r="F326" s="45">
        <v>41091</v>
      </c>
      <c r="G326" s="45">
        <v>41351</v>
      </c>
      <c r="H326" s="45">
        <v>41561</v>
      </c>
      <c r="I326" s="45">
        <v>41717</v>
      </c>
      <c r="J326" s="45">
        <v>41612</v>
      </c>
      <c r="K326" s="45">
        <v>41755</v>
      </c>
      <c r="L326" s="45">
        <v>41905</v>
      </c>
      <c r="M326">
        <f t="shared" si="4"/>
        <v>41779</v>
      </c>
      <c r="AA326" s="69" t="s">
        <v>296</v>
      </c>
      <c r="AB326" s="70">
        <v>94174</v>
      </c>
    </row>
    <row r="327" spans="1:28" x14ac:dyDescent="0.3">
      <c r="A327" s="42" t="s">
        <v>147</v>
      </c>
      <c r="B327" s="45">
        <v>93425</v>
      </c>
      <c r="C327" s="45">
        <v>94415</v>
      </c>
      <c r="D327" s="45">
        <v>95272</v>
      </c>
      <c r="E327" s="45">
        <v>94735</v>
      </c>
      <c r="F327" s="45">
        <v>93942</v>
      </c>
      <c r="G327" s="45">
        <v>94385</v>
      </c>
      <c r="H327" s="45">
        <v>94984</v>
      </c>
      <c r="I327" s="45">
        <v>95328</v>
      </c>
      <c r="J327" s="45">
        <v>95111</v>
      </c>
      <c r="K327" s="45">
        <v>95175</v>
      </c>
      <c r="L327" s="45">
        <v>95865</v>
      </c>
      <c r="M327">
        <f t="shared" si="4"/>
        <v>96841</v>
      </c>
      <c r="AA327" s="69" t="s">
        <v>299</v>
      </c>
      <c r="AB327" s="70">
        <v>63569</v>
      </c>
    </row>
    <row r="328" spans="1:28" x14ac:dyDescent="0.3">
      <c r="A328" s="42" t="s">
        <v>254</v>
      </c>
      <c r="B328" s="45">
        <v>60669</v>
      </c>
      <c r="C328" s="45">
        <v>61001</v>
      </c>
      <c r="D328" s="45">
        <v>61470</v>
      </c>
      <c r="E328" s="45">
        <v>61514</v>
      </c>
      <c r="F328" s="45">
        <v>61973</v>
      </c>
      <c r="G328" s="45">
        <v>62541</v>
      </c>
      <c r="H328" s="45">
        <v>63043</v>
      </c>
      <c r="I328" s="45">
        <v>63552</v>
      </c>
      <c r="J328" s="45">
        <v>64622</v>
      </c>
      <c r="K328" s="45">
        <v>65707</v>
      </c>
      <c r="L328" s="45">
        <v>67421</v>
      </c>
      <c r="M328">
        <f t="shared" si="4"/>
        <v>68870</v>
      </c>
      <c r="AA328" s="69" t="s">
        <v>306</v>
      </c>
      <c r="AB328" s="70">
        <v>81445</v>
      </c>
    </row>
    <row r="329" spans="1:28" x14ac:dyDescent="0.3">
      <c r="A329" s="42" t="s">
        <v>99</v>
      </c>
      <c r="B329" s="45">
        <v>167478</v>
      </c>
      <c r="C329" s="45">
        <v>167839</v>
      </c>
      <c r="D329" s="45">
        <v>168689</v>
      </c>
      <c r="E329" s="45">
        <v>169598</v>
      </c>
      <c r="F329" s="45">
        <v>170689</v>
      </c>
      <c r="G329" s="45">
        <v>171225</v>
      </c>
      <c r="H329" s="45">
        <v>172468</v>
      </c>
      <c r="I329" s="45">
        <v>173780</v>
      </c>
      <c r="J329" s="45">
        <v>174938</v>
      </c>
      <c r="K329" s="45">
        <v>176931</v>
      </c>
      <c r="L329" s="45">
        <v>177914</v>
      </c>
      <c r="M329">
        <f t="shared" si="4"/>
        <v>179446</v>
      </c>
      <c r="AA329" s="69" t="s">
        <v>311</v>
      </c>
      <c r="AB329" s="70">
        <v>90418</v>
      </c>
    </row>
    <row r="330" spans="1:28" x14ac:dyDescent="0.3">
      <c r="A330" s="42" t="s">
        <v>280</v>
      </c>
      <c r="B330" s="45">
        <v>51107</v>
      </c>
      <c r="C330" s="45">
        <v>50850</v>
      </c>
      <c r="D330" s="45">
        <v>50266</v>
      </c>
      <c r="E330" s="45">
        <v>49446</v>
      </c>
      <c r="F330" s="45">
        <v>49107</v>
      </c>
      <c r="G330" s="45">
        <v>48789</v>
      </c>
      <c r="H330" s="45">
        <v>48784</v>
      </c>
      <c r="I330" s="45">
        <v>48314</v>
      </c>
      <c r="J330" s="45">
        <v>48269</v>
      </c>
      <c r="K330" s="45">
        <v>48410</v>
      </c>
      <c r="L330" s="45">
        <v>48692</v>
      </c>
      <c r="M330">
        <f t="shared" ref="M330:M393" si="5">VLOOKUP(A330,AA$8:AB$432,2,FALSE)</f>
        <v>48952</v>
      </c>
      <c r="AA330" s="69" t="s">
        <v>315</v>
      </c>
      <c r="AB330" s="70">
        <v>56068</v>
      </c>
    </row>
    <row r="331" spans="1:28" x14ac:dyDescent="0.3">
      <c r="A331" s="42" t="s">
        <v>243</v>
      </c>
      <c r="B331" s="45">
        <v>53163</v>
      </c>
      <c r="C331" s="45">
        <v>53624</v>
      </c>
      <c r="D331" s="45">
        <v>53720</v>
      </c>
      <c r="E331" s="45">
        <v>53135</v>
      </c>
      <c r="F331" s="45">
        <v>53077</v>
      </c>
      <c r="G331" s="45">
        <v>53529</v>
      </c>
      <c r="H331" s="45">
        <v>53954</v>
      </c>
      <c r="I331" s="45">
        <v>54521</v>
      </c>
      <c r="J331" s="45">
        <v>54844</v>
      </c>
      <c r="K331" s="45">
        <v>54866</v>
      </c>
      <c r="L331" s="45">
        <v>55272</v>
      </c>
      <c r="M331">
        <f t="shared" si="5"/>
        <v>55641</v>
      </c>
      <c r="AA331" s="69" t="s">
        <v>319</v>
      </c>
      <c r="AB331" s="70">
        <v>57574</v>
      </c>
    </row>
    <row r="332" spans="1:28" x14ac:dyDescent="0.3">
      <c r="A332" s="42" t="s">
        <v>247</v>
      </c>
      <c r="B332" s="45">
        <v>83162</v>
      </c>
      <c r="C332" s="45">
        <v>83404</v>
      </c>
      <c r="D332" s="45">
        <v>83638</v>
      </c>
      <c r="E332" s="45">
        <v>83398</v>
      </c>
      <c r="F332" s="45">
        <v>83564</v>
      </c>
      <c r="G332" s="45">
        <v>84135</v>
      </c>
      <c r="H332" s="45">
        <v>84011</v>
      </c>
      <c r="I332" s="45">
        <v>84432</v>
      </c>
      <c r="J332" s="45">
        <v>84188</v>
      </c>
      <c r="K332" s="45">
        <v>83595</v>
      </c>
      <c r="L332" s="45">
        <v>83293</v>
      </c>
      <c r="M332">
        <f t="shared" si="5"/>
        <v>83429</v>
      </c>
      <c r="AA332" s="69" t="s">
        <v>322</v>
      </c>
      <c r="AB332" s="70">
        <v>62163</v>
      </c>
    </row>
    <row r="333" spans="1:28" x14ac:dyDescent="0.3">
      <c r="A333" s="42" t="s">
        <v>205</v>
      </c>
      <c r="B333" s="45">
        <v>63840</v>
      </c>
      <c r="C333" s="45">
        <v>63419</v>
      </c>
      <c r="D333" s="45">
        <v>62571</v>
      </c>
      <c r="E333" s="45">
        <v>61469</v>
      </c>
      <c r="F333" s="45">
        <v>60962</v>
      </c>
      <c r="G333" s="45">
        <v>60363</v>
      </c>
      <c r="H333" s="45">
        <v>60035</v>
      </c>
      <c r="I333" s="45">
        <v>59824</v>
      </c>
      <c r="J333" s="45">
        <v>59862</v>
      </c>
      <c r="K333" s="45">
        <v>59766</v>
      </c>
      <c r="L333" s="45">
        <v>59580</v>
      </c>
      <c r="M333">
        <f t="shared" si="5"/>
        <v>59419</v>
      </c>
      <c r="AA333" s="69" t="s">
        <v>326</v>
      </c>
      <c r="AB333" s="70">
        <v>81319</v>
      </c>
    </row>
    <row r="334" spans="1:28" x14ac:dyDescent="0.3">
      <c r="A334" s="42" t="s">
        <v>973</v>
      </c>
      <c r="B334" s="45">
        <v>204129</v>
      </c>
      <c r="C334" s="45">
        <v>204931</v>
      </c>
      <c r="D334" s="45">
        <v>205199</v>
      </c>
      <c r="E334" s="45">
        <v>203891</v>
      </c>
      <c r="F334" s="45">
        <v>203383</v>
      </c>
      <c r="G334" s="45">
        <v>202829</v>
      </c>
      <c r="H334" s="45">
        <v>202813</v>
      </c>
      <c r="I334" s="45">
        <v>202849</v>
      </c>
      <c r="J334" s="45">
        <v>202763</v>
      </c>
      <c r="K334" s="45">
        <v>202463</v>
      </c>
      <c r="L334" s="45">
        <v>202175</v>
      </c>
      <c r="M334">
        <f t="shared" si="5"/>
        <v>201790</v>
      </c>
      <c r="AA334" s="69" t="s">
        <v>255</v>
      </c>
      <c r="AB334" s="70">
        <v>81026</v>
      </c>
    </row>
    <row r="335" spans="1:28" x14ac:dyDescent="0.3">
      <c r="A335" s="42" t="s">
        <v>284</v>
      </c>
      <c r="B335" s="45">
        <v>73663</v>
      </c>
      <c r="C335" s="45">
        <v>74577</v>
      </c>
      <c r="D335" s="45">
        <v>75336</v>
      </c>
      <c r="E335" s="45">
        <v>75019</v>
      </c>
      <c r="F335" s="45">
        <v>75279</v>
      </c>
      <c r="G335" s="45">
        <v>75795</v>
      </c>
      <c r="H335" s="45">
        <v>76719</v>
      </c>
      <c r="I335" s="45">
        <v>77437</v>
      </c>
      <c r="J335" s="45">
        <v>78846</v>
      </c>
      <c r="K335" s="45">
        <v>79995</v>
      </c>
      <c r="L335" s="45">
        <v>81509</v>
      </c>
      <c r="M335">
        <f t="shared" si="5"/>
        <v>82791</v>
      </c>
      <c r="AA335" s="69" t="s">
        <v>262</v>
      </c>
      <c r="AB335" s="70">
        <v>76210</v>
      </c>
    </row>
    <row r="336" spans="1:28" x14ac:dyDescent="0.3">
      <c r="A336" s="42" t="s">
        <v>312</v>
      </c>
      <c r="B336" s="45">
        <v>55179</v>
      </c>
      <c r="C336" s="45">
        <v>54765</v>
      </c>
      <c r="D336" s="45">
        <v>54224</v>
      </c>
      <c r="E336" s="45">
        <v>53856</v>
      </c>
      <c r="F336" s="45">
        <v>53997</v>
      </c>
      <c r="G336" s="45">
        <v>54106</v>
      </c>
      <c r="H336" s="45">
        <v>54387</v>
      </c>
      <c r="I336" s="45">
        <v>54571</v>
      </c>
      <c r="J336" s="45">
        <v>55070</v>
      </c>
      <c r="K336" s="45">
        <v>55933</v>
      </c>
      <c r="L336" s="45">
        <v>57173</v>
      </c>
      <c r="M336">
        <f t="shared" si="5"/>
        <v>57816</v>
      </c>
      <c r="AA336" s="69" t="s">
        <v>266</v>
      </c>
      <c r="AB336" s="70">
        <v>57010</v>
      </c>
    </row>
    <row r="337" spans="1:28" x14ac:dyDescent="0.3">
      <c r="A337" s="42" t="s">
        <v>58</v>
      </c>
      <c r="B337" s="45">
        <v>84396</v>
      </c>
      <c r="C337" s="45">
        <v>84174</v>
      </c>
      <c r="D337" s="45">
        <v>84255</v>
      </c>
      <c r="E337" s="45">
        <v>83813</v>
      </c>
      <c r="F337" s="45">
        <v>83666</v>
      </c>
      <c r="G337" s="45">
        <v>84069</v>
      </c>
      <c r="H337" s="45">
        <v>84075</v>
      </c>
      <c r="I337" s="45">
        <v>84296</v>
      </c>
      <c r="J337" s="45">
        <v>84195</v>
      </c>
      <c r="K337" s="45">
        <v>84230</v>
      </c>
      <c r="L337" s="45">
        <v>84763</v>
      </c>
      <c r="M337">
        <f t="shared" si="5"/>
        <v>85619</v>
      </c>
      <c r="AA337" s="69" t="s">
        <v>273</v>
      </c>
      <c r="AB337" s="70">
        <v>84753</v>
      </c>
    </row>
    <row r="338" spans="1:28" x14ac:dyDescent="0.3">
      <c r="A338" s="42" t="s">
        <v>129</v>
      </c>
      <c r="B338" s="45">
        <v>70018</v>
      </c>
      <c r="C338" s="45">
        <v>69838</v>
      </c>
      <c r="D338" s="45">
        <v>69640</v>
      </c>
      <c r="E338" s="45">
        <v>68629</v>
      </c>
      <c r="F338" s="45">
        <v>68085</v>
      </c>
      <c r="G338" s="45">
        <v>67744</v>
      </c>
      <c r="H338" s="45">
        <v>67538</v>
      </c>
      <c r="I338" s="45">
        <v>67379</v>
      </c>
      <c r="J338" s="45">
        <v>67157</v>
      </c>
      <c r="K338" s="45">
        <v>66937</v>
      </c>
      <c r="L338" s="45">
        <v>66813</v>
      </c>
      <c r="M338">
        <f t="shared" si="5"/>
        <v>67063</v>
      </c>
      <c r="AA338" s="69" t="s">
        <v>277</v>
      </c>
      <c r="AB338" s="70">
        <v>55585</v>
      </c>
    </row>
    <row r="339" spans="1:28" x14ac:dyDescent="0.3">
      <c r="A339" s="42" t="s">
        <v>116</v>
      </c>
      <c r="B339" s="45">
        <v>98436</v>
      </c>
      <c r="C339" s="45">
        <v>97934</v>
      </c>
      <c r="D339" s="45">
        <v>98189</v>
      </c>
      <c r="E339" s="45">
        <v>97486</v>
      </c>
      <c r="F339" s="45">
        <v>97120</v>
      </c>
      <c r="G339" s="45">
        <v>96935</v>
      </c>
      <c r="H339" s="45">
        <v>96681</v>
      </c>
      <c r="I339" s="45">
        <v>96718</v>
      </c>
      <c r="J339" s="45">
        <v>96462</v>
      </c>
      <c r="K339" s="45">
        <v>96056</v>
      </c>
      <c r="L339" s="45">
        <v>95663</v>
      </c>
      <c r="M339">
        <f t="shared" si="5"/>
        <v>95417</v>
      </c>
      <c r="AA339" s="69" t="s">
        <v>281</v>
      </c>
      <c r="AB339" s="70">
        <v>97089</v>
      </c>
    </row>
    <row r="340" spans="1:28" x14ac:dyDescent="0.3">
      <c r="A340" s="42" t="s">
        <v>175</v>
      </c>
      <c r="B340" s="45">
        <v>68101</v>
      </c>
      <c r="C340" s="45">
        <v>68050</v>
      </c>
      <c r="D340" s="45">
        <v>68051</v>
      </c>
      <c r="E340" s="45">
        <v>67208</v>
      </c>
      <c r="F340" s="45">
        <v>68428</v>
      </c>
      <c r="G340" s="45">
        <v>68127</v>
      </c>
      <c r="H340" s="45">
        <v>67644</v>
      </c>
      <c r="I340" s="45">
        <v>67477</v>
      </c>
      <c r="J340" s="45">
        <v>67807</v>
      </c>
      <c r="K340" s="45">
        <v>67351</v>
      </c>
      <c r="L340" s="45">
        <v>67179</v>
      </c>
      <c r="M340">
        <f t="shared" si="5"/>
        <v>66917</v>
      </c>
      <c r="AA340" s="69" t="s">
        <v>284</v>
      </c>
      <c r="AB340" s="70">
        <v>82791</v>
      </c>
    </row>
    <row r="341" spans="1:28" x14ac:dyDescent="0.3">
      <c r="A341" s="42" t="s">
        <v>8</v>
      </c>
      <c r="B341" s="45">
        <v>95397</v>
      </c>
      <c r="C341" s="45">
        <v>95470</v>
      </c>
      <c r="D341" s="45">
        <v>95369</v>
      </c>
      <c r="E341" s="45">
        <v>94879</v>
      </c>
      <c r="F341" s="45">
        <v>94470</v>
      </c>
      <c r="G341" s="45">
        <v>94030</v>
      </c>
      <c r="H341" s="45">
        <v>93531</v>
      </c>
      <c r="I341" s="45">
        <v>93486</v>
      </c>
      <c r="J341" s="45">
        <v>93349</v>
      </c>
      <c r="K341" s="45">
        <v>93355</v>
      </c>
      <c r="L341" s="45">
        <v>93313</v>
      </c>
      <c r="M341">
        <f t="shared" si="5"/>
        <v>93238</v>
      </c>
      <c r="AA341" s="69" t="s">
        <v>207</v>
      </c>
      <c r="AB341" s="70">
        <v>52714</v>
      </c>
    </row>
    <row r="342" spans="1:28" x14ac:dyDescent="0.3">
      <c r="A342" s="42" t="s">
        <v>101</v>
      </c>
      <c r="B342" s="45">
        <v>159975</v>
      </c>
      <c r="C342" s="45">
        <v>162041</v>
      </c>
      <c r="D342" s="45">
        <v>163486</v>
      </c>
      <c r="E342" s="45">
        <v>164776</v>
      </c>
      <c r="F342" s="45">
        <v>164937</v>
      </c>
      <c r="G342" s="45">
        <v>166046</v>
      </c>
      <c r="H342" s="45">
        <v>168909</v>
      </c>
      <c r="I342" s="45">
        <v>172188</v>
      </c>
      <c r="J342" s="45">
        <v>173444</v>
      </c>
      <c r="K342" s="45">
        <v>172921</v>
      </c>
      <c r="L342" s="45">
        <v>171906</v>
      </c>
      <c r="M342">
        <f t="shared" si="5"/>
        <v>171856</v>
      </c>
      <c r="AA342" s="69" t="s">
        <v>225</v>
      </c>
      <c r="AB342" s="70">
        <v>38316</v>
      </c>
    </row>
    <row r="343" spans="1:28" x14ac:dyDescent="0.3">
      <c r="A343" s="42" t="s">
        <v>103</v>
      </c>
      <c r="B343" s="45">
        <v>107415</v>
      </c>
      <c r="C343" s="45">
        <v>108844</v>
      </c>
      <c r="D343" s="45">
        <v>110122</v>
      </c>
      <c r="E343" s="45">
        <v>109759</v>
      </c>
      <c r="F343" s="45">
        <v>109914</v>
      </c>
      <c r="G343" s="45">
        <v>110812</v>
      </c>
      <c r="H343" s="45">
        <v>110918</v>
      </c>
      <c r="I343" s="45">
        <v>111381</v>
      </c>
      <c r="J343" s="45">
        <v>111887</v>
      </c>
      <c r="K343" s="45">
        <v>111736</v>
      </c>
      <c r="L343" s="45">
        <v>111594</v>
      </c>
      <c r="M343">
        <f t="shared" si="5"/>
        <v>111234</v>
      </c>
      <c r="AA343" s="69" t="s">
        <v>230</v>
      </c>
      <c r="AB343" s="70">
        <v>84945</v>
      </c>
    </row>
    <row r="344" spans="1:28" x14ac:dyDescent="0.3">
      <c r="A344" s="42" t="s">
        <v>177</v>
      </c>
      <c r="B344" s="45">
        <v>205639</v>
      </c>
      <c r="C344" s="45">
        <v>208313</v>
      </c>
      <c r="D344" s="45">
        <v>212927</v>
      </c>
      <c r="E344" s="45">
        <v>215910</v>
      </c>
      <c r="F344" s="45">
        <v>219667</v>
      </c>
      <c r="G344" s="45">
        <v>222547</v>
      </c>
      <c r="H344" s="45">
        <v>226618</v>
      </c>
      <c r="I344" s="45">
        <v>228500</v>
      </c>
      <c r="J344" s="45">
        <v>229902</v>
      </c>
      <c r="K344" s="45">
        <v>231417</v>
      </c>
      <c r="L344" s="45">
        <v>232156</v>
      </c>
      <c r="M344">
        <f t="shared" si="5"/>
        <v>232014</v>
      </c>
      <c r="AA344" s="69" t="s">
        <v>238</v>
      </c>
      <c r="AB344" s="70">
        <v>61502</v>
      </c>
    </row>
    <row r="345" spans="1:28" x14ac:dyDescent="0.3">
      <c r="A345" s="42" t="s">
        <v>286</v>
      </c>
      <c r="B345" s="45">
        <v>60604</v>
      </c>
      <c r="C345" s="45">
        <v>60981</v>
      </c>
      <c r="D345" s="45">
        <v>61497</v>
      </c>
      <c r="E345" s="45">
        <v>61614</v>
      </c>
      <c r="F345" s="45">
        <v>61732</v>
      </c>
      <c r="G345" s="45">
        <v>61772</v>
      </c>
      <c r="H345" s="45">
        <v>61736</v>
      </c>
      <c r="I345" s="45">
        <v>61672</v>
      </c>
      <c r="J345" s="45">
        <v>61548</v>
      </c>
      <c r="K345" s="45">
        <v>61344</v>
      </c>
      <c r="L345" s="45">
        <v>61580</v>
      </c>
      <c r="M345">
        <f t="shared" si="5"/>
        <v>61334</v>
      </c>
      <c r="AA345" s="69" t="s">
        <v>244</v>
      </c>
      <c r="AB345" s="70">
        <v>66738</v>
      </c>
    </row>
    <row r="346" spans="1:28" x14ac:dyDescent="0.3">
      <c r="A346" s="42" t="s">
        <v>311</v>
      </c>
      <c r="B346" s="45">
        <v>87509</v>
      </c>
      <c r="C346" s="45">
        <v>88329</v>
      </c>
      <c r="D346" s="45">
        <v>89098</v>
      </c>
      <c r="E346" s="45">
        <v>88659</v>
      </c>
      <c r="F346" s="45">
        <v>88897</v>
      </c>
      <c r="G346" s="45">
        <v>89695</v>
      </c>
      <c r="H346" s="45">
        <v>89919</v>
      </c>
      <c r="I346" s="45">
        <v>90013</v>
      </c>
      <c r="J346" s="45">
        <v>89626</v>
      </c>
      <c r="K346" s="45">
        <v>89242</v>
      </c>
      <c r="L346" s="45">
        <v>89746</v>
      </c>
      <c r="M346">
        <f t="shared" si="5"/>
        <v>90418</v>
      </c>
      <c r="AA346" s="69" t="s">
        <v>248</v>
      </c>
      <c r="AB346" s="70">
        <v>73173</v>
      </c>
    </row>
    <row r="347" spans="1:28" x14ac:dyDescent="0.3">
      <c r="A347" t="s">
        <v>244</v>
      </c>
      <c r="B347">
        <v>68655</v>
      </c>
      <c r="C347">
        <v>69321</v>
      </c>
      <c r="D347">
        <v>69919</v>
      </c>
      <c r="E347">
        <v>69076</v>
      </c>
      <c r="F347">
        <v>68678</v>
      </c>
      <c r="G347">
        <v>68486</v>
      </c>
      <c r="H347">
        <v>68479</v>
      </c>
      <c r="I347">
        <v>68168</v>
      </c>
      <c r="J347">
        <v>67944</v>
      </c>
      <c r="K347">
        <v>67311</v>
      </c>
      <c r="L347">
        <v>66773</v>
      </c>
      <c r="M347">
        <f t="shared" si="5"/>
        <v>66738</v>
      </c>
      <c r="AA347" s="69" t="s">
        <v>252</v>
      </c>
      <c r="AB347" s="70">
        <v>66117</v>
      </c>
    </row>
    <row r="348" spans="1:28" x14ac:dyDescent="0.3">
      <c r="A348" s="42" t="s">
        <v>222</v>
      </c>
      <c r="B348" s="45">
        <v>112601</v>
      </c>
      <c r="C348" s="45">
        <v>112186</v>
      </c>
      <c r="D348" s="45">
        <v>111798</v>
      </c>
      <c r="E348" s="45">
        <v>110998</v>
      </c>
      <c r="F348" s="45">
        <v>110326</v>
      </c>
      <c r="G348" s="45">
        <v>110230</v>
      </c>
      <c r="H348" s="45">
        <v>110133</v>
      </c>
      <c r="I348" s="45">
        <v>110202</v>
      </c>
      <c r="J348" s="45">
        <v>110161</v>
      </c>
      <c r="K348" s="45">
        <v>110231</v>
      </c>
      <c r="L348" s="45">
        <v>110177</v>
      </c>
      <c r="M348">
        <f t="shared" si="5"/>
        <v>110667</v>
      </c>
      <c r="AA348" s="69" t="s">
        <v>76</v>
      </c>
      <c r="AB348" s="70">
        <v>128662</v>
      </c>
    </row>
    <row r="349" spans="1:28" x14ac:dyDescent="0.3">
      <c r="A349" s="42" t="s">
        <v>182</v>
      </c>
      <c r="B349" s="45">
        <v>82792</v>
      </c>
      <c r="C349" s="45">
        <v>83023</v>
      </c>
      <c r="D349" s="45">
        <v>83187</v>
      </c>
      <c r="E349" s="45">
        <v>82835</v>
      </c>
      <c r="F349" s="45">
        <v>82488</v>
      </c>
      <c r="G349" s="45">
        <v>81913</v>
      </c>
      <c r="H349" s="45">
        <v>81609</v>
      </c>
      <c r="I349" s="45">
        <v>82132</v>
      </c>
      <c r="J349" s="45">
        <v>82296</v>
      </c>
      <c r="K349" s="45">
        <v>82461</v>
      </c>
      <c r="L349" s="45">
        <v>82916</v>
      </c>
      <c r="M349">
        <f t="shared" si="5"/>
        <v>83105</v>
      </c>
      <c r="AA349" s="69" t="s">
        <v>91</v>
      </c>
      <c r="AB349" s="70">
        <v>55504</v>
      </c>
    </row>
    <row r="350" spans="1:28" x14ac:dyDescent="0.3">
      <c r="A350" s="42" t="s">
        <v>140</v>
      </c>
      <c r="B350" s="45">
        <v>540940</v>
      </c>
      <c r="C350" s="45">
        <v>540799</v>
      </c>
      <c r="D350" s="45">
        <v>541221</v>
      </c>
      <c r="E350" s="45">
        <v>536804</v>
      </c>
      <c r="F350" s="45">
        <v>536587</v>
      </c>
      <c r="G350" s="45">
        <v>535292</v>
      </c>
      <c r="H350" s="45">
        <v>533991</v>
      </c>
      <c r="I350" s="45">
        <v>534330</v>
      </c>
      <c r="J350" s="45">
        <v>534994</v>
      </c>
      <c r="K350" s="45">
        <v>535089</v>
      </c>
      <c r="L350" s="45">
        <v>535189</v>
      </c>
      <c r="M350">
        <f t="shared" si="5"/>
        <v>536544</v>
      </c>
      <c r="AA350" s="69" t="s">
        <v>98</v>
      </c>
      <c r="AB350" s="70">
        <v>41779</v>
      </c>
    </row>
    <row r="351" spans="1:28" x14ac:dyDescent="0.3">
      <c r="A351" s="42" t="s">
        <v>190</v>
      </c>
      <c r="B351" s="45">
        <v>61295</v>
      </c>
      <c r="C351" s="45">
        <v>60927</v>
      </c>
      <c r="D351" s="45">
        <v>60605</v>
      </c>
      <c r="E351" s="45">
        <v>59804</v>
      </c>
      <c r="F351" s="45">
        <v>59366</v>
      </c>
      <c r="G351" s="45">
        <v>59100</v>
      </c>
      <c r="H351" s="45">
        <v>58724</v>
      </c>
      <c r="I351" s="45">
        <v>58533</v>
      </c>
      <c r="J351" s="45">
        <v>58453</v>
      </c>
      <c r="K351" s="45">
        <v>58130</v>
      </c>
      <c r="L351" s="45">
        <v>57866</v>
      </c>
      <c r="M351">
        <f t="shared" si="5"/>
        <v>57704</v>
      </c>
      <c r="AA351" s="69" t="s">
        <v>112</v>
      </c>
      <c r="AB351" s="70">
        <v>103619</v>
      </c>
    </row>
    <row r="352" spans="1:28" x14ac:dyDescent="0.3">
      <c r="A352" s="42" t="s">
        <v>315</v>
      </c>
      <c r="B352" s="45">
        <v>53896</v>
      </c>
      <c r="C352" s="45">
        <v>54348</v>
      </c>
      <c r="D352" s="45">
        <v>55118</v>
      </c>
      <c r="E352" s="45">
        <v>55225</v>
      </c>
      <c r="F352" s="45">
        <v>55384</v>
      </c>
      <c r="G352" s="45">
        <v>55577</v>
      </c>
      <c r="H352" s="45">
        <v>55837</v>
      </c>
      <c r="I352" s="45">
        <v>56221</v>
      </c>
      <c r="J352" s="45">
        <v>56388</v>
      </c>
      <c r="K352" s="45">
        <v>56192</v>
      </c>
      <c r="L352" s="45">
        <v>56017</v>
      </c>
      <c r="M352">
        <f t="shared" si="5"/>
        <v>56068</v>
      </c>
      <c r="AA352" s="69" t="s">
        <v>327</v>
      </c>
      <c r="AB352" s="70">
        <v>59396</v>
      </c>
    </row>
    <row r="353" spans="1:28" x14ac:dyDescent="0.3">
      <c r="A353" s="42" t="s">
        <v>974</v>
      </c>
      <c r="B353" s="45">
        <v>57544</v>
      </c>
      <c r="C353" s="45">
        <v>58049</v>
      </c>
      <c r="D353" s="45">
        <v>58730</v>
      </c>
      <c r="E353" s="45">
        <v>58814</v>
      </c>
      <c r="F353" s="45">
        <v>59004</v>
      </c>
      <c r="G353" s="45">
        <v>59099</v>
      </c>
      <c r="H353" s="45">
        <v>60177</v>
      </c>
      <c r="I353" s="45">
        <v>60832</v>
      </c>
      <c r="J353" s="45">
        <v>60838</v>
      </c>
      <c r="K353" s="45">
        <v>60814</v>
      </c>
      <c r="L353" s="45">
        <v>60529</v>
      </c>
      <c r="M353">
        <f t="shared" si="5"/>
        <v>60411</v>
      </c>
      <c r="AA353" s="69" t="s">
        <v>332</v>
      </c>
      <c r="AB353" s="70">
        <v>56251</v>
      </c>
    </row>
    <row r="354" spans="1:28" x14ac:dyDescent="0.3">
      <c r="A354" s="42" t="s">
        <v>204</v>
      </c>
      <c r="B354" s="45">
        <v>179268</v>
      </c>
      <c r="C354" s="45">
        <v>178818</v>
      </c>
      <c r="D354" s="45">
        <v>178438</v>
      </c>
      <c r="E354" s="45">
        <v>176845</v>
      </c>
      <c r="F354" s="45">
        <v>176444</v>
      </c>
      <c r="G354" s="45">
        <v>176319</v>
      </c>
      <c r="H354" s="45">
        <v>176556</v>
      </c>
      <c r="I354" s="45">
        <v>176982</v>
      </c>
      <c r="J354" s="45">
        <v>177078</v>
      </c>
      <c r="K354" s="45">
        <v>176919</v>
      </c>
      <c r="L354" s="45">
        <v>177458</v>
      </c>
      <c r="M354">
        <f t="shared" si="5"/>
        <v>177878</v>
      </c>
      <c r="AA354" s="69" t="s">
        <v>35</v>
      </c>
      <c r="AB354" s="70">
        <v>59067</v>
      </c>
    </row>
    <row r="355" spans="1:28" x14ac:dyDescent="0.3">
      <c r="A355" s="42" t="s">
        <v>105</v>
      </c>
      <c r="B355" s="45">
        <v>123879</v>
      </c>
      <c r="C355" s="45">
        <v>124363</v>
      </c>
      <c r="D355" s="45">
        <v>124474</v>
      </c>
      <c r="E355" s="45">
        <v>123757</v>
      </c>
      <c r="F355" s="45">
        <v>123504</v>
      </c>
      <c r="G355" s="45">
        <v>123391</v>
      </c>
      <c r="H355" s="45">
        <v>123135</v>
      </c>
      <c r="I355" s="45">
        <v>123108</v>
      </c>
      <c r="J355" s="45">
        <v>122651</v>
      </c>
      <c r="K355" s="45">
        <v>122324</v>
      </c>
      <c r="L355" s="45">
        <v>121485</v>
      </c>
      <c r="M355">
        <f t="shared" si="5"/>
        <v>121061</v>
      </c>
      <c r="AA355" s="69" t="s">
        <v>50</v>
      </c>
      <c r="AB355" s="70">
        <v>50972</v>
      </c>
    </row>
    <row r="356" spans="1:28" x14ac:dyDescent="0.3">
      <c r="A356" s="42" t="s">
        <v>107</v>
      </c>
      <c r="B356" s="45">
        <v>159697</v>
      </c>
      <c r="C356" s="45">
        <v>160626</v>
      </c>
      <c r="D356" s="45">
        <v>161308</v>
      </c>
      <c r="E356" s="45">
        <v>160661</v>
      </c>
      <c r="F356" s="45">
        <v>160011</v>
      </c>
      <c r="G356" s="45">
        <v>159306</v>
      </c>
      <c r="H356" s="45">
        <v>158947</v>
      </c>
      <c r="I356" s="45">
        <v>159740</v>
      </c>
      <c r="J356" s="45">
        <v>160387</v>
      </c>
      <c r="K356" s="45">
        <v>160091</v>
      </c>
      <c r="L356" s="45">
        <v>159765</v>
      </c>
      <c r="M356">
        <f t="shared" si="5"/>
        <v>159523</v>
      </c>
      <c r="AA356" s="69" t="s">
        <v>54</v>
      </c>
      <c r="AB356" s="70">
        <v>92415</v>
      </c>
    </row>
    <row r="357" spans="1:28" x14ac:dyDescent="0.3">
      <c r="A357" s="42" t="s">
        <v>324</v>
      </c>
      <c r="B357" s="45">
        <v>74002</v>
      </c>
      <c r="C357" s="45">
        <v>73639</v>
      </c>
      <c r="D357" s="45">
        <v>73447</v>
      </c>
      <c r="E357" s="45">
        <v>72262</v>
      </c>
      <c r="F357" s="45">
        <v>71804</v>
      </c>
      <c r="G357" s="45">
        <v>71410</v>
      </c>
      <c r="H357" s="45">
        <v>71583</v>
      </c>
      <c r="I357" s="45">
        <v>71757</v>
      </c>
      <c r="J357" s="45">
        <v>72685</v>
      </c>
      <c r="K357" s="45">
        <v>74008</v>
      </c>
      <c r="L357" s="45">
        <v>75166</v>
      </c>
      <c r="M357">
        <f t="shared" si="5"/>
        <v>76632</v>
      </c>
      <c r="AA357" s="69" t="s">
        <v>233</v>
      </c>
      <c r="AB357" s="70">
        <v>110835</v>
      </c>
    </row>
    <row r="358" spans="1:28" x14ac:dyDescent="0.3">
      <c r="A358" s="42" t="s">
        <v>215</v>
      </c>
      <c r="B358" s="45">
        <v>69963</v>
      </c>
      <c r="C358" s="45">
        <v>70245</v>
      </c>
      <c r="D358" s="45">
        <v>70358</v>
      </c>
      <c r="E358" s="45">
        <v>69810</v>
      </c>
      <c r="F358" s="45">
        <v>69687</v>
      </c>
      <c r="G358" s="45">
        <v>70062</v>
      </c>
      <c r="H358" s="45">
        <v>70639</v>
      </c>
      <c r="I358" s="45">
        <v>70639</v>
      </c>
      <c r="J358" s="45">
        <v>70802</v>
      </c>
      <c r="K358" s="45">
        <v>71075</v>
      </c>
      <c r="L358" s="45">
        <v>71437</v>
      </c>
      <c r="M358">
        <f t="shared" si="5"/>
        <v>71993</v>
      </c>
      <c r="AA358" s="69" t="s">
        <v>240</v>
      </c>
      <c r="AB358" s="70">
        <v>72258</v>
      </c>
    </row>
    <row r="359" spans="1:28" x14ac:dyDescent="0.3">
      <c r="A359" s="42" t="s">
        <v>208</v>
      </c>
      <c r="B359" s="45">
        <v>446766</v>
      </c>
      <c r="C359" s="45">
        <v>448786</v>
      </c>
      <c r="D359" s="45">
        <v>450808</v>
      </c>
      <c r="E359" s="45">
        <v>447000</v>
      </c>
      <c r="F359" s="45">
        <v>445615</v>
      </c>
      <c r="G359" s="45">
        <v>446200</v>
      </c>
      <c r="H359" s="45">
        <v>446868</v>
      </c>
      <c r="I359" s="45">
        <v>446280</v>
      </c>
      <c r="J359" s="45">
        <v>447384</v>
      </c>
      <c r="K359" s="45">
        <v>445460</v>
      </c>
      <c r="L359" s="45">
        <v>444287</v>
      </c>
      <c r="M359">
        <f t="shared" si="5"/>
        <v>443505</v>
      </c>
      <c r="AA359" s="69" t="s">
        <v>245</v>
      </c>
      <c r="AB359" s="70">
        <v>82664</v>
      </c>
    </row>
    <row r="360" spans="1:28" x14ac:dyDescent="0.3">
      <c r="A360" t="s">
        <v>248</v>
      </c>
      <c r="B360">
        <v>74069</v>
      </c>
      <c r="C360">
        <v>73913</v>
      </c>
      <c r="D360">
        <v>73714</v>
      </c>
      <c r="E360">
        <v>72575</v>
      </c>
      <c r="F360">
        <v>72413</v>
      </c>
      <c r="G360">
        <v>72187</v>
      </c>
      <c r="H360">
        <v>72283</v>
      </c>
      <c r="I360">
        <v>72504</v>
      </c>
      <c r="J360">
        <v>72728</v>
      </c>
      <c r="K360">
        <v>72713</v>
      </c>
      <c r="L360">
        <v>73050</v>
      </c>
      <c r="M360">
        <f t="shared" si="5"/>
        <v>73173</v>
      </c>
      <c r="AA360" s="69" t="s">
        <v>249</v>
      </c>
      <c r="AB360" s="70">
        <v>69145</v>
      </c>
    </row>
    <row r="361" spans="1:28" x14ac:dyDescent="0.3">
      <c r="A361" s="42" t="s">
        <v>10</v>
      </c>
      <c r="B361" s="45">
        <v>181156</v>
      </c>
      <c r="C361" s="45">
        <v>180996</v>
      </c>
      <c r="D361" s="45">
        <v>180207</v>
      </c>
      <c r="E361" s="45">
        <v>178858</v>
      </c>
      <c r="F361" s="45">
        <v>178219</v>
      </c>
      <c r="G361" s="45">
        <v>177885</v>
      </c>
      <c r="H361" s="45">
        <v>177163</v>
      </c>
      <c r="I361" s="45">
        <v>176611</v>
      </c>
      <c r="J361" s="45">
        <v>175451</v>
      </c>
      <c r="K361" s="45">
        <v>174493</v>
      </c>
      <c r="L361" s="45">
        <v>173628</v>
      </c>
      <c r="M361">
        <f t="shared" si="5"/>
        <v>173572</v>
      </c>
      <c r="AA361" s="69" t="s">
        <v>253</v>
      </c>
      <c r="AB361" s="70">
        <v>51702</v>
      </c>
    </row>
    <row r="362" spans="1:28" x14ac:dyDescent="0.3">
      <c r="A362" s="42" t="s">
        <v>258</v>
      </c>
      <c r="B362" s="45">
        <v>712181</v>
      </c>
      <c r="C362" s="45">
        <v>717219</v>
      </c>
      <c r="D362" s="45">
        <v>720392</v>
      </c>
      <c r="E362" s="45">
        <v>718757</v>
      </c>
      <c r="F362" s="45">
        <v>720911</v>
      </c>
      <c r="G362" s="45">
        <v>723546</v>
      </c>
      <c r="H362" s="45">
        <v>727096</v>
      </c>
      <c r="I362" s="45">
        <v>729851</v>
      </c>
      <c r="J362" s="45">
        <v>730348</v>
      </c>
      <c r="K362" s="45">
        <v>730456</v>
      </c>
      <c r="L362" s="45">
        <v>731914</v>
      </c>
      <c r="M362">
        <f t="shared" si="5"/>
        <v>733044</v>
      </c>
      <c r="AA362" s="69" t="s">
        <v>259</v>
      </c>
      <c r="AB362" s="70">
        <v>58684</v>
      </c>
    </row>
    <row r="363" spans="1:28" x14ac:dyDescent="0.3">
      <c r="A363" s="42" t="s">
        <v>293</v>
      </c>
      <c r="B363" s="45">
        <v>54636</v>
      </c>
      <c r="C363" s="45">
        <v>54885</v>
      </c>
      <c r="D363" s="45">
        <v>55063</v>
      </c>
      <c r="E363" s="45">
        <v>54567</v>
      </c>
      <c r="F363" s="45">
        <v>54563</v>
      </c>
      <c r="G363" s="45">
        <v>54656</v>
      </c>
      <c r="H363" s="45">
        <v>54908</v>
      </c>
      <c r="I363" s="45">
        <v>54761</v>
      </c>
      <c r="J363" s="45">
        <v>54544</v>
      </c>
      <c r="K363" s="45">
        <v>54503</v>
      </c>
      <c r="L363" s="45">
        <v>54576</v>
      </c>
      <c r="M363">
        <f t="shared" si="5"/>
        <v>54334</v>
      </c>
      <c r="AA363" s="69" t="s">
        <v>264</v>
      </c>
      <c r="AB363" s="70">
        <v>74038</v>
      </c>
    </row>
    <row r="364" spans="1:28" x14ac:dyDescent="0.3">
      <c r="A364" s="42" t="s">
        <v>179</v>
      </c>
      <c r="B364" s="45">
        <v>123871</v>
      </c>
      <c r="C364" s="45">
        <v>124411</v>
      </c>
      <c r="D364" s="45">
        <v>125407</v>
      </c>
      <c r="E364" s="45">
        <v>125691</v>
      </c>
      <c r="F364" s="45">
        <v>126652</v>
      </c>
      <c r="G364" s="45">
        <v>127693</v>
      </c>
      <c r="H364" s="45">
        <v>128444</v>
      </c>
      <c r="I364" s="45">
        <v>129261</v>
      </c>
      <c r="J364" s="45">
        <v>129609</v>
      </c>
      <c r="K364" s="45">
        <v>129966</v>
      </c>
      <c r="L364" s="45">
        <v>130824</v>
      </c>
      <c r="M364">
        <f t="shared" si="5"/>
        <v>131318</v>
      </c>
      <c r="AA364" s="69" t="s">
        <v>269</v>
      </c>
      <c r="AB364" s="70">
        <v>98311</v>
      </c>
    </row>
    <row r="365" spans="1:28" x14ac:dyDescent="0.3">
      <c r="A365" s="42" t="s">
        <v>361</v>
      </c>
      <c r="B365" s="45">
        <v>84647</v>
      </c>
      <c r="C365" s="45">
        <v>85581</v>
      </c>
      <c r="D365" s="45">
        <v>86089</v>
      </c>
      <c r="E365" s="45">
        <v>85862</v>
      </c>
      <c r="F365" s="45">
        <v>86155</v>
      </c>
      <c r="G365" s="45">
        <v>86785</v>
      </c>
      <c r="H365" s="45">
        <v>87303</v>
      </c>
      <c r="I365" s="45">
        <v>88450</v>
      </c>
      <c r="J365" s="45">
        <v>89279</v>
      </c>
      <c r="K365" s="45">
        <v>90190</v>
      </c>
      <c r="L365" s="45">
        <v>90747</v>
      </c>
      <c r="M365">
        <f t="shared" si="5"/>
        <v>90997</v>
      </c>
      <c r="AA365" s="69" t="s">
        <v>274</v>
      </c>
      <c r="AB365" s="70">
        <v>61106</v>
      </c>
    </row>
    <row r="366" spans="1:28" x14ac:dyDescent="0.3">
      <c r="A366" s="42" t="s">
        <v>975</v>
      </c>
      <c r="B366" s="45">
        <v>152302</v>
      </c>
      <c r="C366" s="45">
        <v>153590</v>
      </c>
      <c r="D366" s="45">
        <v>154336</v>
      </c>
      <c r="E366" s="45">
        <v>153629</v>
      </c>
      <c r="F366" s="45">
        <v>153255</v>
      </c>
      <c r="G366" s="45">
        <v>153259</v>
      </c>
      <c r="H366" s="45">
        <v>153865</v>
      </c>
      <c r="I366" s="45">
        <v>155329</v>
      </c>
      <c r="J366" s="45">
        <v>155960</v>
      </c>
      <c r="K366" s="45">
        <v>156416</v>
      </c>
      <c r="L366" s="45">
        <v>156484</v>
      </c>
      <c r="M366">
        <f t="shared" si="5"/>
        <v>156034</v>
      </c>
      <c r="AA366" s="69" t="s">
        <v>278</v>
      </c>
      <c r="AB366" s="70">
        <v>75350</v>
      </c>
    </row>
    <row r="367" spans="1:28" x14ac:dyDescent="0.3">
      <c r="A367" s="42" t="s">
        <v>109</v>
      </c>
      <c r="B367" s="45">
        <v>136247</v>
      </c>
      <c r="C367" s="45">
        <v>137663</v>
      </c>
      <c r="D367" s="45">
        <v>139241</v>
      </c>
      <c r="E367" s="45">
        <v>139385</v>
      </c>
      <c r="F367" s="45">
        <v>139885</v>
      </c>
      <c r="G367" s="45">
        <v>140301</v>
      </c>
      <c r="H367" s="45">
        <v>140614</v>
      </c>
      <c r="I367" s="45">
        <v>140421</v>
      </c>
      <c r="J367" s="45">
        <v>141084</v>
      </c>
      <c r="K367" s="45">
        <v>141415</v>
      </c>
      <c r="L367" s="45">
        <v>140495</v>
      </c>
      <c r="M367">
        <f t="shared" si="5"/>
        <v>140185</v>
      </c>
      <c r="AA367" s="69" t="s">
        <v>283</v>
      </c>
      <c r="AB367" s="70">
        <v>75571</v>
      </c>
    </row>
    <row r="368" spans="1:28" x14ac:dyDescent="0.3">
      <c r="A368" s="42" t="s">
        <v>206</v>
      </c>
      <c r="B368" s="45">
        <v>141661</v>
      </c>
      <c r="C368" s="45">
        <v>142114</v>
      </c>
      <c r="D368" s="45">
        <v>142455</v>
      </c>
      <c r="E368" s="45">
        <v>141249</v>
      </c>
      <c r="F368" s="45">
        <v>140353</v>
      </c>
      <c r="G368" s="45">
        <v>139507</v>
      </c>
      <c r="H368" s="45">
        <v>139429</v>
      </c>
      <c r="I368" s="45">
        <v>139917</v>
      </c>
      <c r="J368" s="45">
        <v>139982</v>
      </c>
      <c r="K368" s="45">
        <v>140194</v>
      </c>
      <c r="L368" s="45">
        <v>140706</v>
      </c>
      <c r="M368">
        <f t="shared" si="5"/>
        <v>141160</v>
      </c>
      <c r="AA368" s="69" t="s">
        <v>330</v>
      </c>
      <c r="AB368" s="70">
        <v>78314</v>
      </c>
    </row>
    <row r="369" spans="1:28" x14ac:dyDescent="0.3">
      <c r="A369" s="42" t="s">
        <v>198</v>
      </c>
      <c r="B369" s="45">
        <v>50537</v>
      </c>
      <c r="C369" s="45">
        <v>50381</v>
      </c>
      <c r="D369" s="45">
        <v>50237</v>
      </c>
      <c r="E369" s="45">
        <v>49757</v>
      </c>
      <c r="F369" s="45">
        <v>49365</v>
      </c>
      <c r="G369" s="45">
        <v>48961</v>
      </c>
      <c r="H369" s="45">
        <v>48731</v>
      </c>
      <c r="I369" s="45">
        <v>48349</v>
      </c>
      <c r="J369" s="45">
        <v>47731</v>
      </c>
      <c r="K369" s="45">
        <v>47444</v>
      </c>
      <c r="L369" s="45">
        <v>47185</v>
      </c>
      <c r="M369">
        <f t="shared" si="5"/>
        <v>47163</v>
      </c>
      <c r="AA369" s="69" t="s">
        <v>336</v>
      </c>
      <c r="AB369" s="70">
        <v>105674</v>
      </c>
    </row>
    <row r="370" spans="1:28" x14ac:dyDescent="0.3">
      <c r="A370" s="42" t="s">
        <v>297</v>
      </c>
      <c r="B370" s="45">
        <v>51285</v>
      </c>
      <c r="C370" s="45">
        <v>51554</v>
      </c>
      <c r="D370" s="45">
        <v>51607</v>
      </c>
      <c r="E370" s="45">
        <v>51525</v>
      </c>
      <c r="F370" s="45">
        <v>51895</v>
      </c>
      <c r="G370" s="45">
        <v>52117</v>
      </c>
      <c r="H370" s="45">
        <v>52309</v>
      </c>
      <c r="I370" s="45">
        <v>52367</v>
      </c>
      <c r="J370" s="45">
        <v>52689</v>
      </c>
      <c r="K370" s="45">
        <v>52445</v>
      </c>
      <c r="L370" s="45">
        <v>52563</v>
      </c>
      <c r="M370">
        <f t="shared" si="5"/>
        <v>52879</v>
      </c>
      <c r="AA370" s="69" t="s">
        <v>339</v>
      </c>
      <c r="AB370" s="70">
        <v>72124</v>
      </c>
    </row>
    <row r="371" spans="1:28" x14ac:dyDescent="0.3">
      <c r="A371" t="s">
        <v>125</v>
      </c>
      <c r="B371">
        <v>67938</v>
      </c>
      <c r="C371">
        <v>68181</v>
      </c>
      <c r="D371">
        <v>68379</v>
      </c>
      <c r="E371">
        <v>68250</v>
      </c>
      <c r="F371">
        <v>68378</v>
      </c>
      <c r="G371">
        <v>68051</v>
      </c>
      <c r="H371">
        <v>68511</v>
      </c>
      <c r="I371">
        <v>69090</v>
      </c>
      <c r="J371">
        <v>69612</v>
      </c>
      <c r="K371">
        <v>70069</v>
      </c>
      <c r="L371">
        <v>70313</v>
      </c>
      <c r="M371">
        <f t="shared" si="5"/>
        <v>70237</v>
      </c>
      <c r="AA371" s="69" t="s">
        <v>342</v>
      </c>
      <c r="AB371" s="70">
        <v>69513</v>
      </c>
    </row>
    <row r="372" spans="1:28" x14ac:dyDescent="0.3">
      <c r="A372" s="42" t="s">
        <v>285</v>
      </c>
      <c r="B372" s="45">
        <v>75256</v>
      </c>
      <c r="C372" s="45">
        <v>74962</v>
      </c>
      <c r="D372" s="45">
        <v>74555</v>
      </c>
      <c r="E372" s="45">
        <v>74092</v>
      </c>
      <c r="F372" s="45">
        <v>74100</v>
      </c>
      <c r="G372" s="45">
        <v>74482</v>
      </c>
      <c r="H372" s="45">
        <v>75016</v>
      </c>
      <c r="I372" s="45">
        <v>75147</v>
      </c>
      <c r="J372" s="45">
        <v>75898</v>
      </c>
      <c r="K372" s="45">
        <v>76331</v>
      </c>
      <c r="L372" s="45">
        <v>76730</v>
      </c>
      <c r="M372">
        <f t="shared" si="5"/>
        <v>76795</v>
      </c>
      <c r="AA372" s="69" t="s">
        <v>345</v>
      </c>
      <c r="AB372" s="70">
        <v>65288</v>
      </c>
    </row>
    <row r="373" spans="1:28" x14ac:dyDescent="0.3">
      <c r="A373" s="42" t="s">
        <v>111</v>
      </c>
      <c r="B373" s="45">
        <v>107652</v>
      </c>
      <c r="C373" s="45">
        <v>107920</v>
      </c>
      <c r="D373" s="45">
        <v>108236</v>
      </c>
      <c r="E373" s="45">
        <v>107889</v>
      </c>
      <c r="F373" s="45">
        <v>107819</v>
      </c>
      <c r="G373" s="45">
        <v>107958</v>
      </c>
      <c r="H373" s="45">
        <v>108668</v>
      </c>
      <c r="I373" s="45">
        <v>109672</v>
      </c>
      <c r="J373" s="45">
        <v>110237</v>
      </c>
      <c r="K373" s="45">
        <v>111022</v>
      </c>
      <c r="L373" s="45">
        <v>111708</v>
      </c>
      <c r="M373">
        <f t="shared" si="5"/>
        <v>112030</v>
      </c>
      <c r="AA373" s="69" t="s">
        <v>349</v>
      </c>
      <c r="AB373" s="70">
        <v>105047</v>
      </c>
    </row>
    <row r="374" spans="1:28" x14ac:dyDescent="0.3">
      <c r="A374" s="42" t="s">
        <v>155</v>
      </c>
      <c r="B374" s="45">
        <v>79440</v>
      </c>
      <c r="C374" s="45">
        <v>78853</v>
      </c>
      <c r="D374" s="45">
        <v>78041</v>
      </c>
      <c r="E374" s="45">
        <v>76988</v>
      </c>
      <c r="F374" s="45">
        <v>76685</v>
      </c>
      <c r="G374" s="45">
        <v>76892</v>
      </c>
      <c r="H374" s="45">
        <v>77258</v>
      </c>
      <c r="I374" s="45">
        <v>77994</v>
      </c>
      <c r="J374" s="45">
        <v>78439</v>
      </c>
      <c r="K374" s="45">
        <v>78620</v>
      </c>
      <c r="L374" s="45">
        <v>78751</v>
      </c>
      <c r="M374">
        <f t="shared" si="5"/>
        <v>79178</v>
      </c>
      <c r="AA374" s="69" t="s">
        <v>352</v>
      </c>
      <c r="AB374" s="70">
        <v>70496</v>
      </c>
    </row>
    <row r="375" spans="1:28" x14ac:dyDescent="0.3">
      <c r="A375" s="42" t="s">
        <v>278</v>
      </c>
      <c r="B375" s="45">
        <v>73224</v>
      </c>
      <c r="C375" s="45">
        <v>73077</v>
      </c>
      <c r="D375" s="45">
        <v>73140</v>
      </c>
      <c r="E375" s="45">
        <v>72618</v>
      </c>
      <c r="F375" s="45">
        <v>72915</v>
      </c>
      <c r="G375" s="45">
        <v>73172</v>
      </c>
      <c r="H375" s="45">
        <v>73473</v>
      </c>
      <c r="I375" s="45">
        <v>73942</v>
      </c>
      <c r="J375" s="45">
        <v>74286</v>
      </c>
      <c r="K375" s="45">
        <v>74641</v>
      </c>
      <c r="L375" s="45">
        <v>75057</v>
      </c>
      <c r="M375">
        <f t="shared" si="5"/>
        <v>75350</v>
      </c>
      <c r="AA375" s="69" t="s">
        <v>355</v>
      </c>
      <c r="AB375" s="70">
        <v>65985</v>
      </c>
    </row>
    <row r="376" spans="1:28" x14ac:dyDescent="0.3">
      <c r="A376" s="42" t="s">
        <v>223</v>
      </c>
      <c r="B376" s="45">
        <v>50277</v>
      </c>
      <c r="C376" s="45">
        <v>50688</v>
      </c>
      <c r="D376" s="45">
        <v>50971</v>
      </c>
      <c r="E376" s="45">
        <v>50765</v>
      </c>
      <c r="F376" s="45">
        <v>51235</v>
      </c>
      <c r="G376" s="45">
        <v>51809</v>
      </c>
      <c r="H376" s="45">
        <v>52159</v>
      </c>
      <c r="I376" s="45">
        <v>52897</v>
      </c>
      <c r="J376" s="45">
        <v>53800</v>
      </c>
      <c r="K376" s="45">
        <v>54872</v>
      </c>
      <c r="L376" s="45">
        <v>56165</v>
      </c>
      <c r="M376">
        <f t="shared" si="5"/>
        <v>57203</v>
      </c>
      <c r="AA376" s="69" t="s">
        <v>361</v>
      </c>
      <c r="AB376" s="70">
        <v>90997</v>
      </c>
    </row>
    <row r="377" spans="1:28" x14ac:dyDescent="0.3">
      <c r="A377" s="42" t="s">
        <v>364</v>
      </c>
      <c r="B377" s="45">
        <v>79287</v>
      </c>
      <c r="C377" s="45">
        <v>79929</v>
      </c>
      <c r="D377" s="45">
        <v>80106</v>
      </c>
      <c r="E377" s="45">
        <v>80040</v>
      </c>
      <c r="F377" s="45">
        <v>80263</v>
      </c>
      <c r="G377" s="45">
        <v>81163</v>
      </c>
      <c r="H377" s="45">
        <v>81706</v>
      </c>
      <c r="I377" s="45">
        <v>81859</v>
      </c>
      <c r="J377" s="45">
        <v>81749</v>
      </c>
      <c r="K377" s="45">
        <v>81704</v>
      </c>
      <c r="L377" s="45">
        <v>81272</v>
      </c>
      <c r="M377">
        <f t="shared" si="5"/>
        <v>80735</v>
      </c>
      <c r="AA377" s="69" t="s">
        <v>364</v>
      </c>
      <c r="AB377" s="70">
        <v>80735</v>
      </c>
    </row>
    <row r="378" spans="1:28" x14ac:dyDescent="0.3">
      <c r="A378" s="42" t="s">
        <v>319</v>
      </c>
      <c r="B378" s="45">
        <v>55299</v>
      </c>
      <c r="C378" s="45">
        <v>55495</v>
      </c>
      <c r="D378" s="45">
        <v>55487</v>
      </c>
      <c r="E378" s="45">
        <v>55542</v>
      </c>
      <c r="F378" s="45">
        <v>55779</v>
      </c>
      <c r="G378" s="45">
        <v>56130</v>
      </c>
      <c r="H378" s="45">
        <v>56785</v>
      </c>
      <c r="I378" s="45">
        <v>57111</v>
      </c>
      <c r="J378" s="45">
        <v>56930</v>
      </c>
      <c r="K378" s="45">
        <v>57122</v>
      </c>
      <c r="L378" s="45">
        <v>57180</v>
      </c>
      <c r="M378">
        <f t="shared" si="5"/>
        <v>57574</v>
      </c>
      <c r="AA378" s="69" t="s">
        <v>367</v>
      </c>
      <c r="AB378" s="70">
        <v>80297</v>
      </c>
    </row>
    <row r="379" spans="1:28" x14ac:dyDescent="0.3">
      <c r="A379" s="42" t="s">
        <v>113</v>
      </c>
      <c r="B379" s="45">
        <v>101916</v>
      </c>
      <c r="C379" s="45">
        <v>102869</v>
      </c>
      <c r="D379" s="45">
        <v>103657</v>
      </c>
      <c r="E379" s="45">
        <v>103849</v>
      </c>
      <c r="F379" s="45">
        <v>104209</v>
      </c>
      <c r="G379" s="45">
        <v>105408</v>
      </c>
      <c r="H379" s="45">
        <v>106215</v>
      </c>
      <c r="I379" s="45">
        <v>107216</v>
      </c>
      <c r="J379" s="45">
        <v>108037</v>
      </c>
      <c r="K379" s="45">
        <v>108878</v>
      </c>
      <c r="L379" s="45">
        <v>109614</v>
      </c>
      <c r="M379">
        <f t="shared" si="5"/>
        <v>110202</v>
      </c>
      <c r="AA379" s="69" t="s">
        <v>368</v>
      </c>
      <c r="AB379" s="70">
        <v>71612</v>
      </c>
    </row>
    <row r="380" spans="1:28" x14ac:dyDescent="0.3">
      <c r="A380" s="42" t="s">
        <v>367</v>
      </c>
      <c r="B380" s="45">
        <v>74104</v>
      </c>
      <c r="C380" s="45">
        <v>75070</v>
      </c>
      <c r="D380" s="45">
        <v>75472</v>
      </c>
      <c r="E380" s="45">
        <v>75321</v>
      </c>
      <c r="F380" s="45">
        <v>75628</v>
      </c>
      <c r="G380" s="45">
        <v>76209</v>
      </c>
      <c r="H380" s="45">
        <v>76781</v>
      </c>
      <c r="I380" s="45">
        <v>77764</v>
      </c>
      <c r="J380" s="45">
        <v>78478</v>
      </c>
      <c r="K380" s="45">
        <v>79318</v>
      </c>
      <c r="L380" s="45">
        <v>80188</v>
      </c>
      <c r="M380">
        <f t="shared" si="5"/>
        <v>80297</v>
      </c>
      <c r="AA380" s="69" t="s">
        <v>38</v>
      </c>
      <c r="AB380" s="70">
        <v>93089</v>
      </c>
    </row>
    <row r="381" spans="1:28" x14ac:dyDescent="0.3">
      <c r="A381" s="42" t="s">
        <v>115</v>
      </c>
      <c r="B381" s="45">
        <v>79212</v>
      </c>
      <c r="C381" s="45">
        <v>78833</v>
      </c>
      <c r="D381" s="45">
        <v>78353</v>
      </c>
      <c r="E381" s="45">
        <v>77470</v>
      </c>
      <c r="F381" s="45">
        <v>77303</v>
      </c>
      <c r="G381" s="45">
        <v>77402</v>
      </c>
      <c r="H381" s="45">
        <v>77200</v>
      </c>
      <c r="I381" s="45">
        <v>77110</v>
      </c>
      <c r="J381" s="45">
        <v>77216</v>
      </c>
      <c r="K381" s="45">
        <v>77051</v>
      </c>
      <c r="L381" s="45">
        <v>76787</v>
      </c>
      <c r="M381">
        <f t="shared" si="5"/>
        <v>76327</v>
      </c>
      <c r="AA381" s="69" t="s">
        <v>46</v>
      </c>
      <c r="AB381" s="70">
        <v>105439</v>
      </c>
    </row>
    <row r="382" spans="1:28" x14ac:dyDescent="0.3">
      <c r="A382" s="42" t="s">
        <v>976</v>
      </c>
      <c r="B382" s="45">
        <v>57606</v>
      </c>
      <c r="C382" s="45">
        <v>57425</v>
      </c>
      <c r="D382" s="45">
        <v>57509</v>
      </c>
      <c r="E382" s="45">
        <v>57210</v>
      </c>
      <c r="F382" s="45">
        <v>57043</v>
      </c>
      <c r="G382" s="45">
        <v>56866</v>
      </c>
      <c r="H382" s="45">
        <v>56838</v>
      </c>
      <c r="I382" s="45">
        <v>56626</v>
      </c>
      <c r="J382" s="45">
        <v>56520</v>
      </c>
      <c r="K382" s="45">
        <v>56826</v>
      </c>
      <c r="L382" s="45">
        <v>57133</v>
      </c>
      <c r="M382">
        <f t="shared" si="5"/>
        <v>57751</v>
      </c>
      <c r="AA382" s="69" t="s">
        <v>58</v>
      </c>
      <c r="AB382" s="70">
        <v>85619</v>
      </c>
    </row>
    <row r="383" spans="1:28" x14ac:dyDescent="0.3">
      <c r="A383" s="42" t="s">
        <v>291</v>
      </c>
      <c r="B383" s="45">
        <v>38434</v>
      </c>
      <c r="C383" s="45">
        <v>38375</v>
      </c>
      <c r="D383" s="45">
        <v>38362</v>
      </c>
      <c r="E383" s="45">
        <v>38358</v>
      </c>
      <c r="F383" s="45">
        <v>38175</v>
      </c>
      <c r="G383" s="45">
        <v>38133</v>
      </c>
      <c r="H383" s="45">
        <v>38179</v>
      </c>
      <c r="I383" s="45">
        <v>38334</v>
      </c>
      <c r="J383" s="45">
        <v>38558</v>
      </c>
      <c r="K383" s="45">
        <v>38537</v>
      </c>
      <c r="L383" s="45">
        <v>38411</v>
      </c>
      <c r="M383">
        <f t="shared" si="5"/>
        <v>38494</v>
      </c>
      <c r="AA383" s="69" t="s">
        <v>72</v>
      </c>
      <c r="AB383" s="70">
        <v>83438</v>
      </c>
    </row>
    <row r="384" spans="1:28" x14ac:dyDescent="0.3">
      <c r="A384" s="42" t="s">
        <v>181</v>
      </c>
      <c r="B384" s="45">
        <v>176479</v>
      </c>
      <c r="C384" s="45">
        <v>183170</v>
      </c>
      <c r="D384" s="45">
        <v>190038</v>
      </c>
      <c r="E384" s="45">
        <v>195027</v>
      </c>
      <c r="F384" s="45">
        <v>201876</v>
      </c>
      <c r="G384" s="45">
        <v>210256</v>
      </c>
      <c r="H384" s="45">
        <v>217090</v>
      </c>
      <c r="I384" s="45">
        <v>222017</v>
      </c>
      <c r="J384" s="45">
        <v>226409</v>
      </c>
      <c r="K384" s="45">
        <v>233159</v>
      </c>
      <c r="L384" s="45">
        <v>238329</v>
      </c>
      <c r="M384">
        <f t="shared" si="5"/>
        <v>243208</v>
      </c>
      <c r="AA384" s="69" t="s">
        <v>85</v>
      </c>
      <c r="AB384" s="70">
        <v>66557</v>
      </c>
    </row>
    <row r="385" spans="1:28" x14ac:dyDescent="0.3">
      <c r="A385" s="42" t="s">
        <v>209</v>
      </c>
      <c r="B385" s="45">
        <v>142873</v>
      </c>
      <c r="C385" s="45">
        <v>143999</v>
      </c>
      <c r="D385" s="45">
        <v>144731</v>
      </c>
      <c r="E385" s="45">
        <v>144176</v>
      </c>
      <c r="F385" s="45">
        <v>144463</v>
      </c>
      <c r="G385" s="45">
        <v>145200</v>
      </c>
      <c r="H385" s="45">
        <v>144852</v>
      </c>
      <c r="I385" s="45">
        <v>144678</v>
      </c>
      <c r="J385" s="45">
        <v>144826</v>
      </c>
      <c r="K385" s="45">
        <v>145107</v>
      </c>
      <c r="L385" s="45">
        <v>145499</v>
      </c>
      <c r="M385">
        <f t="shared" si="5"/>
        <v>145441</v>
      </c>
      <c r="AA385" s="69" t="s">
        <v>257</v>
      </c>
      <c r="AB385" s="70">
        <v>80993</v>
      </c>
    </row>
    <row r="386" spans="1:28" x14ac:dyDescent="0.3">
      <c r="A386" s="42" t="s">
        <v>368</v>
      </c>
      <c r="B386" s="45">
        <v>71308</v>
      </c>
      <c r="C386" s="45">
        <v>71972</v>
      </c>
      <c r="D386" s="45">
        <v>72453</v>
      </c>
      <c r="E386" s="45">
        <v>72014</v>
      </c>
      <c r="F386" s="45">
        <v>71778</v>
      </c>
      <c r="G386" s="45">
        <v>71695</v>
      </c>
      <c r="H386" s="45">
        <v>71371</v>
      </c>
      <c r="I386" s="45">
        <v>71659</v>
      </c>
      <c r="J386" s="45">
        <v>71973</v>
      </c>
      <c r="K386" s="45">
        <v>71626</v>
      </c>
      <c r="L386" s="45">
        <v>71719</v>
      </c>
      <c r="M386">
        <f t="shared" si="5"/>
        <v>71612</v>
      </c>
      <c r="AA386" s="69" t="s">
        <v>263</v>
      </c>
      <c r="AB386" s="70">
        <v>49063</v>
      </c>
    </row>
    <row r="387" spans="1:28" x14ac:dyDescent="0.3">
      <c r="A387" s="42" t="s">
        <v>163</v>
      </c>
      <c r="B387" s="45">
        <v>48494</v>
      </c>
      <c r="C387" s="45">
        <v>49513</v>
      </c>
      <c r="D387" s="45">
        <v>50258</v>
      </c>
      <c r="E387" s="45">
        <v>50400</v>
      </c>
      <c r="F387" s="45">
        <v>50848</v>
      </c>
      <c r="G387" s="45">
        <v>51575</v>
      </c>
      <c r="H387" s="45">
        <v>52063</v>
      </c>
      <c r="I387" s="45">
        <v>52394</v>
      </c>
      <c r="J387" s="45">
        <v>53214</v>
      </c>
      <c r="K387" s="45">
        <v>54080</v>
      </c>
      <c r="L387" s="45">
        <v>55220</v>
      </c>
      <c r="M387">
        <f t="shared" si="5"/>
        <v>56162</v>
      </c>
      <c r="AA387" s="69" t="s">
        <v>271</v>
      </c>
      <c r="AB387" s="70">
        <v>99016</v>
      </c>
    </row>
    <row r="388" spans="1:28" x14ac:dyDescent="0.3">
      <c r="A388" s="42" t="s">
        <v>977</v>
      </c>
      <c r="B388" s="45">
        <v>79620</v>
      </c>
      <c r="C388" s="45">
        <v>79629</v>
      </c>
      <c r="D388" s="45">
        <v>79677</v>
      </c>
      <c r="E388" s="45">
        <v>78955</v>
      </c>
      <c r="F388" s="45">
        <v>78700</v>
      </c>
      <c r="G388" s="45">
        <v>78766</v>
      </c>
      <c r="H388" s="45">
        <v>78348</v>
      </c>
      <c r="I388" s="45">
        <v>78688</v>
      </c>
      <c r="J388" s="45">
        <v>79500</v>
      </c>
      <c r="K388" s="45">
        <v>80023</v>
      </c>
      <c r="L388" s="45">
        <v>80497</v>
      </c>
      <c r="M388">
        <f t="shared" si="5"/>
        <v>81540</v>
      </c>
      <c r="AA388" s="69" t="s">
        <v>275</v>
      </c>
      <c r="AB388" s="70">
        <v>51283</v>
      </c>
    </row>
    <row r="389" spans="1:28" x14ac:dyDescent="0.3">
      <c r="A389" s="42" t="s">
        <v>72</v>
      </c>
      <c r="B389" s="45">
        <v>76280</v>
      </c>
      <c r="C389" s="45">
        <v>76334</v>
      </c>
      <c r="D389" s="45">
        <v>76796</v>
      </c>
      <c r="E389" s="45">
        <v>76436</v>
      </c>
      <c r="F389" s="45">
        <v>76310</v>
      </c>
      <c r="G389" s="45">
        <v>76543</v>
      </c>
      <c r="H389" s="45">
        <v>77383</v>
      </c>
      <c r="I389" s="45">
        <v>78425</v>
      </c>
      <c r="J389" s="45">
        <v>79814</v>
      </c>
      <c r="K389" s="45">
        <v>81188</v>
      </c>
      <c r="L389" s="45">
        <v>82309</v>
      </c>
      <c r="M389">
        <f t="shared" si="5"/>
        <v>83438</v>
      </c>
      <c r="AA389" s="69" t="s">
        <v>279</v>
      </c>
      <c r="AB389" s="70">
        <v>91038</v>
      </c>
    </row>
    <row r="390" spans="1:28" x14ac:dyDescent="0.3">
      <c r="A390" s="42" t="s">
        <v>63</v>
      </c>
      <c r="B390" s="45">
        <v>210951</v>
      </c>
      <c r="C390" s="45">
        <v>210956</v>
      </c>
      <c r="D390" s="45">
        <v>210758</v>
      </c>
      <c r="E390" s="45">
        <v>209796</v>
      </c>
      <c r="F390" s="45">
        <v>209759</v>
      </c>
      <c r="G390" s="45">
        <v>209362</v>
      </c>
      <c r="H390" s="45">
        <v>209858</v>
      </c>
      <c r="I390" s="45">
        <v>210981</v>
      </c>
      <c r="J390" s="45">
        <v>212341</v>
      </c>
      <c r="K390" s="45">
        <v>214057</v>
      </c>
      <c r="L390" s="45">
        <v>215231</v>
      </c>
      <c r="M390">
        <f t="shared" si="5"/>
        <v>217097</v>
      </c>
      <c r="AA390" s="69" t="s">
        <v>282</v>
      </c>
      <c r="AB390" s="70">
        <v>59234</v>
      </c>
    </row>
    <row r="391" spans="1:28" x14ac:dyDescent="0.3">
      <c r="A391" s="42" t="s">
        <v>23</v>
      </c>
      <c r="B391" s="45">
        <v>164760</v>
      </c>
      <c r="C391" s="45">
        <v>165860</v>
      </c>
      <c r="D391" s="45">
        <v>167317</v>
      </c>
      <c r="E391" s="45">
        <v>167211</v>
      </c>
      <c r="F391" s="45">
        <v>167239</v>
      </c>
      <c r="G391" s="45">
        <v>167766</v>
      </c>
      <c r="H391" s="45">
        <v>168744</v>
      </c>
      <c r="I391" s="45">
        <v>170136</v>
      </c>
      <c r="J391" s="45">
        <v>171193</v>
      </c>
      <c r="K391" s="45">
        <v>172234</v>
      </c>
      <c r="L391" s="45">
        <v>173316</v>
      </c>
      <c r="M391">
        <f t="shared" si="5"/>
        <v>174344</v>
      </c>
      <c r="AA391" s="69" t="s">
        <v>286</v>
      </c>
      <c r="AB391" s="70">
        <v>61334</v>
      </c>
    </row>
    <row r="392" spans="1:28" x14ac:dyDescent="0.3">
      <c r="A392" s="42" t="s">
        <v>183</v>
      </c>
      <c r="B392" s="45">
        <v>169890</v>
      </c>
      <c r="C392" s="45">
        <v>174281</v>
      </c>
      <c r="D392" s="45">
        <v>178583</v>
      </c>
      <c r="E392" s="45">
        <v>179395</v>
      </c>
      <c r="F392" s="45">
        <v>180878</v>
      </c>
      <c r="G392" s="45">
        <v>182057</v>
      </c>
      <c r="H392" s="45">
        <v>183808</v>
      </c>
      <c r="I392" s="45">
        <v>185731</v>
      </c>
      <c r="J392" s="45">
        <v>185855</v>
      </c>
      <c r="K392" s="45">
        <v>186268</v>
      </c>
      <c r="L392" s="45">
        <v>186221</v>
      </c>
      <c r="M392">
        <f t="shared" si="5"/>
        <v>185396</v>
      </c>
      <c r="AA392" s="69" t="s">
        <v>293</v>
      </c>
      <c r="AB392" s="70">
        <v>54334</v>
      </c>
    </row>
    <row r="393" spans="1:28" x14ac:dyDescent="0.3">
      <c r="A393" s="42" t="s">
        <v>185</v>
      </c>
      <c r="B393" s="45">
        <v>223691</v>
      </c>
      <c r="C393" s="45">
        <v>225628</v>
      </c>
      <c r="D393" s="45">
        <v>229384</v>
      </c>
      <c r="E393" s="45">
        <v>229164</v>
      </c>
      <c r="F393" s="45">
        <v>230986</v>
      </c>
      <c r="G393" s="45">
        <v>232480</v>
      </c>
      <c r="H393" s="45">
        <v>233889</v>
      </c>
      <c r="I393" s="45">
        <v>234364</v>
      </c>
      <c r="J393" s="45">
        <v>234674</v>
      </c>
      <c r="K393" s="45">
        <v>236546</v>
      </c>
      <c r="L393" s="45">
        <v>238548</v>
      </c>
      <c r="M393">
        <f t="shared" si="5"/>
        <v>237863</v>
      </c>
      <c r="AA393" s="69" t="s">
        <v>297</v>
      </c>
      <c r="AB393" s="70">
        <v>52879</v>
      </c>
    </row>
    <row r="394" spans="1:28" x14ac:dyDescent="0.3">
      <c r="A394" s="42" t="s">
        <v>117</v>
      </c>
      <c r="B394" s="45">
        <v>130501</v>
      </c>
      <c r="C394" s="45">
        <v>130994</v>
      </c>
      <c r="D394" s="45">
        <v>131423</v>
      </c>
      <c r="E394" s="45">
        <v>130810</v>
      </c>
      <c r="F394" s="45">
        <v>130961</v>
      </c>
      <c r="G394" s="45">
        <v>131189</v>
      </c>
      <c r="H394" s="45">
        <v>131423</v>
      </c>
      <c r="I394" s="45">
        <v>131700</v>
      </c>
      <c r="J394" s="45">
        <v>131588</v>
      </c>
      <c r="K394" s="45">
        <v>130973</v>
      </c>
      <c r="L394" s="45">
        <v>130730</v>
      </c>
      <c r="M394">
        <f t="shared" ref="M394:M432" si="6">VLOOKUP(A394,AA$8:AB$432,2,FALSE)</f>
        <v>129913</v>
      </c>
      <c r="AA394" s="69" t="s">
        <v>302</v>
      </c>
      <c r="AB394" s="70">
        <v>73059</v>
      </c>
    </row>
    <row r="395" spans="1:28" x14ac:dyDescent="0.3">
      <c r="A395" s="42" t="s">
        <v>328</v>
      </c>
      <c r="B395" s="45">
        <v>92673</v>
      </c>
      <c r="C395" s="45">
        <v>91943</v>
      </c>
      <c r="D395" s="45">
        <v>90881</v>
      </c>
      <c r="E395" s="45">
        <v>90656</v>
      </c>
      <c r="F395" s="45">
        <v>89868</v>
      </c>
      <c r="G395" s="45">
        <v>89757</v>
      </c>
      <c r="H395" s="45">
        <v>89238</v>
      </c>
      <c r="I395" s="45">
        <v>89523</v>
      </c>
      <c r="J395" s="45">
        <v>89730</v>
      </c>
      <c r="K395" s="45">
        <v>91286</v>
      </c>
      <c r="L395" s="45">
        <v>91941</v>
      </c>
      <c r="M395">
        <f t="shared" si="6"/>
        <v>92708</v>
      </c>
      <c r="AA395" s="69" t="s">
        <v>304</v>
      </c>
      <c r="AB395" s="70">
        <v>60811</v>
      </c>
    </row>
    <row r="396" spans="1:28" x14ac:dyDescent="0.3">
      <c r="A396" s="42" t="s">
        <v>309</v>
      </c>
      <c r="B396" s="45">
        <v>349601</v>
      </c>
      <c r="C396" s="45">
        <v>348495</v>
      </c>
      <c r="D396" s="45">
        <v>347866</v>
      </c>
      <c r="E396" s="45">
        <v>345315</v>
      </c>
      <c r="F396" s="45">
        <v>343416</v>
      </c>
      <c r="G396" s="45">
        <v>342719</v>
      </c>
      <c r="H396" s="45">
        <v>342784</v>
      </c>
      <c r="I396" s="45">
        <v>343710</v>
      </c>
      <c r="J396" s="45">
        <v>345910</v>
      </c>
      <c r="K396" s="45">
        <v>349057</v>
      </c>
      <c r="L396" s="45">
        <v>352123</v>
      </c>
      <c r="M396">
        <f t="shared" si="6"/>
        <v>355847</v>
      </c>
      <c r="AA396" s="69" t="s">
        <v>333</v>
      </c>
      <c r="AB396" s="70">
        <v>37115</v>
      </c>
    </row>
    <row r="397" spans="1:28" x14ac:dyDescent="0.3">
      <c r="A397" s="42" t="s">
        <v>322</v>
      </c>
      <c r="B397" s="45">
        <v>58129</v>
      </c>
      <c r="C397" s="45">
        <v>59469</v>
      </c>
      <c r="D397" s="45">
        <v>60727</v>
      </c>
      <c r="E397" s="45">
        <v>61066</v>
      </c>
      <c r="F397" s="45">
        <v>62015</v>
      </c>
      <c r="G397" s="45">
        <v>62848</v>
      </c>
      <c r="H397" s="45">
        <v>63149</v>
      </c>
      <c r="I397" s="45">
        <v>63000</v>
      </c>
      <c r="J397" s="45">
        <v>62707</v>
      </c>
      <c r="K397" s="45">
        <v>62523</v>
      </c>
      <c r="L397" s="45">
        <v>62185</v>
      </c>
      <c r="M397">
        <f t="shared" si="6"/>
        <v>62163</v>
      </c>
      <c r="AA397" s="69" t="s">
        <v>337</v>
      </c>
      <c r="AB397" s="70">
        <v>88158</v>
      </c>
    </row>
    <row r="398" spans="1:28" x14ac:dyDescent="0.3">
      <c r="A398" t="s">
        <v>252</v>
      </c>
      <c r="B398">
        <v>69158</v>
      </c>
      <c r="C398">
        <v>68504</v>
      </c>
      <c r="D398">
        <v>67777</v>
      </c>
      <c r="E398">
        <v>67122</v>
      </c>
      <c r="F398">
        <v>66865</v>
      </c>
      <c r="G398">
        <v>66276</v>
      </c>
      <c r="H398">
        <v>66144</v>
      </c>
      <c r="I398">
        <v>66198</v>
      </c>
      <c r="J398">
        <v>66335</v>
      </c>
      <c r="K398">
        <v>66147</v>
      </c>
      <c r="L398">
        <v>65946</v>
      </c>
      <c r="M398">
        <f t="shared" si="6"/>
        <v>66117</v>
      </c>
      <c r="AA398" s="69" t="s">
        <v>340</v>
      </c>
      <c r="AB398" s="70">
        <v>67757</v>
      </c>
    </row>
    <row r="399" spans="1:28" x14ac:dyDescent="0.3">
      <c r="A399" s="42" t="s">
        <v>302</v>
      </c>
      <c r="B399" s="45">
        <v>73657</v>
      </c>
      <c r="C399" s="45">
        <v>73626</v>
      </c>
      <c r="D399" s="45">
        <v>73658</v>
      </c>
      <c r="E399" s="45">
        <v>72990</v>
      </c>
      <c r="F399" s="45">
        <v>72848</v>
      </c>
      <c r="G399" s="45">
        <v>72632</v>
      </c>
      <c r="H399" s="45">
        <v>72834</v>
      </c>
      <c r="I399" s="45">
        <v>72829</v>
      </c>
      <c r="J399" s="45">
        <v>72957</v>
      </c>
      <c r="K399" s="45">
        <v>73000</v>
      </c>
      <c r="L399" s="45">
        <v>73021</v>
      </c>
      <c r="M399">
        <f t="shared" si="6"/>
        <v>73059</v>
      </c>
      <c r="AA399" s="69" t="s">
        <v>343</v>
      </c>
      <c r="AB399" s="70">
        <v>72000</v>
      </c>
    </row>
    <row r="400" spans="1:28" x14ac:dyDescent="0.3">
      <c r="A400" s="42" t="s">
        <v>54</v>
      </c>
      <c r="B400" s="45">
        <v>87420</v>
      </c>
      <c r="C400" s="45">
        <v>87884</v>
      </c>
      <c r="D400" s="45">
        <v>88454</v>
      </c>
      <c r="E400" s="45">
        <v>88343</v>
      </c>
      <c r="F400" s="45">
        <v>88543</v>
      </c>
      <c r="G400" s="45">
        <v>89510</v>
      </c>
      <c r="H400" s="45">
        <v>90311</v>
      </c>
      <c r="I400" s="45">
        <v>90663</v>
      </c>
      <c r="J400" s="45">
        <v>90739</v>
      </c>
      <c r="K400" s="45">
        <v>91214</v>
      </c>
      <c r="L400" s="45">
        <v>91784</v>
      </c>
      <c r="M400">
        <f t="shared" si="6"/>
        <v>92415</v>
      </c>
      <c r="AA400" s="69" t="s">
        <v>346</v>
      </c>
      <c r="AB400" s="70">
        <v>85790</v>
      </c>
    </row>
    <row r="401" spans="1:28" x14ac:dyDescent="0.3">
      <c r="A401" s="42" t="s">
        <v>316</v>
      </c>
      <c r="B401" s="45">
        <v>48268</v>
      </c>
      <c r="C401" s="45">
        <v>48097</v>
      </c>
      <c r="D401" s="45">
        <v>48044</v>
      </c>
      <c r="E401" s="45">
        <v>47551</v>
      </c>
      <c r="F401" s="45">
        <v>46816</v>
      </c>
      <c r="G401" s="45">
        <v>46755</v>
      </c>
      <c r="H401" s="45">
        <v>46986</v>
      </c>
      <c r="I401" s="45">
        <v>47423</v>
      </c>
      <c r="J401" s="45">
        <v>47667</v>
      </c>
      <c r="K401" s="45">
        <v>47715</v>
      </c>
      <c r="L401" s="45">
        <v>47576</v>
      </c>
      <c r="M401">
        <f t="shared" si="6"/>
        <v>47815</v>
      </c>
      <c r="AA401" s="69" t="s">
        <v>350</v>
      </c>
      <c r="AB401" s="70">
        <v>90962</v>
      </c>
    </row>
    <row r="402" spans="1:28" x14ac:dyDescent="0.3">
      <c r="A402" s="42" t="s">
        <v>326</v>
      </c>
      <c r="B402" s="45">
        <v>71582</v>
      </c>
      <c r="C402" s="45">
        <v>72663</v>
      </c>
      <c r="D402" s="45">
        <v>73539</v>
      </c>
      <c r="E402" s="45">
        <v>73461</v>
      </c>
      <c r="F402" s="45">
        <v>74399</v>
      </c>
      <c r="G402" s="45">
        <v>75512</v>
      </c>
      <c r="H402" s="45">
        <v>77423</v>
      </c>
      <c r="I402" s="45">
        <v>80032</v>
      </c>
      <c r="J402" s="45">
        <v>80952</v>
      </c>
      <c r="K402" s="45">
        <v>80996</v>
      </c>
      <c r="L402" s="45">
        <v>80754</v>
      </c>
      <c r="M402">
        <f t="shared" si="6"/>
        <v>81319</v>
      </c>
      <c r="AA402" s="69" t="s">
        <v>353</v>
      </c>
      <c r="AB402" s="70">
        <v>66003</v>
      </c>
    </row>
    <row r="403" spans="1:28" x14ac:dyDescent="0.3">
      <c r="A403" s="42" t="s">
        <v>120</v>
      </c>
      <c r="B403" s="45">
        <v>99895</v>
      </c>
      <c r="C403" s="45">
        <v>99837</v>
      </c>
      <c r="D403" s="45">
        <v>99101</v>
      </c>
      <c r="E403" s="45">
        <v>98274</v>
      </c>
      <c r="F403" s="45">
        <v>98279</v>
      </c>
      <c r="G403" s="45">
        <v>98038</v>
      </c>
      <c r="H403" s="45">
        <v>98077</v>
      </c>
      <c r="I403" s="45">
        <v>98270</v>
      </c>
      <c r="J403" s="45">
        <v>97569</v>
      </c>
      <c r="K403" s="45">
        <v>96965</v>
      </c>
      <c r="L403" s="45">
        <v>96312</v>
      </c>
      <c r="M403">
        <f t="shared" si="6"/>
        <v>96017</v>
      </c>
      <c r="AA403" s="69" t="s">
        <v>260</v>
      </c>
      <c r="AB403" s="70">
        <v>79369</v>
      </c>
    </row>
    <row r="404" spans="1:28" x14ac:dyDescent="0.3">
      <c r="A404" s="42" t="s">
        <v>294</v>
      </c>
      <c r="B404" s="45">
        <v>32267</v>
      </c>
      <c r="C404" s="45">
        <v>32313</v>
      </c>
      <c r="D404" s="45">
        <v>32260</v>
      </c>
      <c r="E404" s="45">
        <v>31955</v>
      </c>
      <c r="F404" s="45">
        <v>31709</v>
      </c>
      <c r="G404" s="45">
        <v>31619</v>
      </c>
      <c r="H404" s="45">
        <v>31410</v>
      </c>
      <c r="I404" s="45">
        <v>31299</v>
      </c>
      <c r="J404" s="45">
        <v>31392</v>
      </c>
      <c r="K404" s="45">
        <v>31427</v>
      </c>
      <c r="L404" s="45">
        <v>31298</v>
      </c>
      <c r="M404">
        <f t="shared" si="6"/>
        <v>31422</v>
      </c>
      <c r="AA404" s="69" t="s">
        <v>265</v>
      </c>
      <c r="AB404" s="70">
        <v>91521</v>
      </c>
    </row>
    <row r="405" spans="1:28" x14ac:dyDescent="0.3">
      <c r="A405" t="s">
        <v>317</v>
      </c>
      <c r="B405">
        <v>57248</v>
      </c>
      <c r="C405">
        <v>57320</v>
      </c>
      <c r="D405">
        <v>57156</v>
      </c>
      <c r="E405">
        <v>56477</v>
      </c>
      <c r="F405">
        <v>56290</v>
      </c>
      <c r="G405">
        <v>55919</v>
      </c>
      <c r="H405">
        <v>55591</v>
      </c>
      <c r="I405">
        <v>55586</v>
      </c>
      <c r="J405">
        <v>55420</v>
      </c>
      <c r="K405">
        <v>55565</v>
      </c>
      <c r="L405">
        <v>55718</v>
      </c>
      <c r="M405">
        <f t="shared" si="6"/>
        <v>55643</v>
      </c>
      <c r="AA405" s="69" t="s">
        <v>272</v>
      </c>
      <c r="AB405" s="70">
        <v>48227</v>
      </c>
    </row>
    <row r="406" spans="1:28" x14ac:dyDescent="0.3">
      <c r="A406" s="42" t="s">
        <v>978</v>
      </c>
      <c r="B406" s="45">
        <v>59953</v>
      </c>
      <c r="C406" s="45">
        <v>59781</v>
      </c>
      <c r="D406" s="45">
        <v>59628</v>
      </c>
      <c r="E406" s="45">
        <v>59161</v>
      </c>
      <c r="F406" s="45">
        <v>58503</v>
      </c>
      <c r="G406" s="45">
        <v>58267</v>
      </c>
      <c r="H406" s="45">
        <v>57987</v>
      </c>
      <c r="I406" s="45">
        <v>57905</v>
      </c>
      <c r="J406" s="45">
        <v>57491</v>
      </c>
      <c r="K406" s="45">
        <v>56998</v>
      </c>
      <c r="L406" s="45">
        <v>56552</v>
      </c>
      <c r="M406">
        <f t="shared" si="6"/>
        <v>55988</v>
      </c>
      <c r="AA406" s="69" t="s">
        <v>276</v>
      </c>
      <c r="AB406" s="70">
        <v>56120</v>
      </c>
    </row>
    <row r="407" spans="1:28" x14ac:dyDescent="0.3">
      <c r="A407" s="42" t="s">
        <v>137</v>
      </c>
      <c r="B407" s="45">
        <v>70100</v>
      </c>
      <c r="C407" s="45">
        <v>70035</v>
      </c>
      <c r="D407" s="45">
        <v>69617</v>
      </c>
      <c r="E407" s="45">
        <v>69096</v>
      </c>
      <c r="F407" s="45">
        <v>68930</v>
      </c>
      <c r="G407" s="45">
        <v>68994</v>
      </c>
      <c r="H407" s="45">
        <v>69179</v>
      </c>
      <c r="I407" s="45">
        <v>69367</v>
      </c>
      <c r="J407" s="45">
        <v>69713</v>
      </c>
      <c r="K407" s="45">
        <v>69346</v>
      </c>
      <c r="L407" s="45">
        <v>69236</v>
      </c>
      <c r="M407">
        <f t="shared" si="6"/>
        <v>69234</v>
      </c>
      <c r="AA407" s="69" t="s">
        <v>280</v>
      </c>
      <c r="AB407" s="70">
        <v>48952</v>
      </c>
    </row>
    <row r="408" spans="1:28" x14ac:dyDescent="0.3">
      <c r="A408" s="42" t="s">
        <v>251</v>
      </c>
      <c r="B408" s="45">
        <v>55071</v>
      </c>
      <c r="C408" s="45">
        <v>55290</v>
      </c>
      <c r="D408" s="45">
        <v>55106</v>
      </c>
      <c r="E408" s="45">
        <v>54900</v>
      </c>
      <c r="F408" s="45">
        <v>54966</v>
      </c>
      <c r="G408" s="45">
        <v>55056</v>
      </c>
      <c r="H408" s="45">
        <v>55393</v>
      </c>
      <c r="I408" s="45">
        <v>55500</v>
      </c>
      <c r="J408" s="45">
        <v>55399</v>
      </c>
      <c r="K408" s="45">
        <v>55391</v>
      </c>
      <c r="L408" s="45">
        <v>55467</v>
      </c>
      <c r="M408">
        <f t="shared" si="6"/>
        <v>55540</v>
      </c>
      <c r="AA408" s="69" t="s">
        <v>285</v>
      </c>
      <c r="AB408" s="70">
        <v>76795</v>
      </c>
    </row>
    <row r="409" spans="1:28" x14ac:dyDescent="0.3">
      <c r="A409" s="42" t="s">
        <v>979</v>
      </c>
      <c r="B409" s="45">
        <v>115060</v>
      </c>
      <c r="C409" s="45">
        <v>115431</v>
      </c>
      <c r="D409" s="45">
        <v>115743</v>
      </c>
      <c r="E409" s="45">
        <v>115569</v>
      </c>
      <c r="F409" s="45">
        <v>114916</v>
      </c>
      <c r="G409" s="45">
        <v>114979</v>
      </c>
      <c r="H409" s="45">
        <v>115579</v>
      </c>
      <c r="I409" s="45">
        <v>116181</v>
      </c>
      <c r="J409" s="45">
        <v>116649</v>
      </c>
      <c r="K409" s="45">
        <v>116845</v>
      </c>
      <c r="L409" s="45">
        <v>117121</v>
      </c>
      <c r="M409">
        <f t="shared" si="6"/>
        <v>117675</v>
      </c>
      <c r="AA409" s="69" t="s">
        <v>291</v>
      </c>
      <c r="AB409" s="70">
        <v>38494</v>
      </c>
    </row>
    <row r="410" spans="1:28" x14ac:dyDescent="0.3">
      <c r="A410" s="42" t="s">
        <v>85</v>
      </c>
      <c r="B410" s="45">
        <v>66136</v>
      </c>
      <c r="C410" s="45">
        <v>66310</v>
      </c>
      <c r="D410" s="45">
        <v>66459</v>
      </c>
      <c r="E410" s="45">
        <v>66985</v>
      </c>
      <c r="F410" s="45">
        <v>66871</v>
      </c>
      <c r="G410" s="45">
        <v>66429</v>
      </c>
      <c r="H410" s="45">
        <v>66251</v>
      </c>
      <c r="I410" s="45">
        <v>65910</v>
      </c>
      <c r="J410" s="45">
        <v>65943</v>
      </c>
      <c r="K410" s="45">
        <v>65821</v>
      </c>
      <c r="L410" s="45">
        <v>66060</v>
      </c>
      <c r="M410">
        <f t="shared" si="6"/>
        <v>66557</v>
      </c>
      <c r="AA410" s="69" t="s">
        <v>294</v>
      </c>
      <c r="AB410" s="70">
        <v>31422</v>
      </c>
    </row>
    <row r="411" spans="1:28" x14ac:dyDescent="0.3">
      <c r="A411" t="s">
        <v>134</v>
      </c>
      <c r="B411">
        <v>20213</v>
      </c>
      <c r="C411">
        <v>20080</v>
      </c>
      <c r="D411">
        <v>19684</v>
      </c>
      <c r="E411">
        <v>19350</v>
      </c>
      <c r="F411">
        <v>18979</v>
      </c>
      <c r="G411">
        <v>18740</v>
      </c>
      <c r="H411">
        <v>18597</v>
      </c>
      <c r="I411">
        <v>18357</v>
      </c>
      <c r="J411">
        <v>18400</v>
      </c>
      <c r="K411">
        <v>18229</v>
      </c>
      <c r="L411">
        <v>18139</v>
      </c>
      <c r="M411">
        <f t="shared" si="6"/>
        <v>17989</v>
      </c>
      <c r="AA411" s="69" t="s">
        <v>300</v>
      </c>
      <c r="AB411" s="70">
        <v>26857</v>
      </c>
    </row>
    <row r="412" spans="1:28" x14ac:dyDescent="0.3">
      <c r="A412" s="42" t="s">
        <v>373</v>
      </c>
      <c r="B412" s="45">
        <v>106210</v>
      </c>
      <c r="C412" s="45">
        <v>107287</v>
      </c>
      <c r="D412" s="45">
        <v>108992</v>
      </c>
      <c r="E412" s="45">
        <v>107677</v>
      </c>
      <c r="F412" s="45">
        <v>106883</v>
      </c>
      <c r="G412" s="45">
        <v>108110</v>
      </c>
      <c r="H412" s="45">
        <v>108117</v>
      </c>
      <c r="I412" s="45">
        <v>107200</v>
      </c>
      <c r="J412" s="45">
        <v>108178</v>
      </c>
      <c r="K412" s="45">
        <v>107193</v>
      </c>
      <c r="L412" s="45">
        <v>106254</v>
      </c>
      <c r="M412">
        <f t="shared" si="6"/>
        <v>105054</v>
      </c>
      <c r="AA412" s="69" t="s">
        <v>305</v>
      </c>
      <c r="AB412" s="70">
        <v>48450</v>
      </c>
    </row>
    <row r="413" spans="1:28" x14ac:dyDescent="0.3">
      <c r="A413" s="42" t="s">
        <v>334</v>
      </c>
      <c r="B413" s="45">
        <v>491292</v>
      </c>
      <c r="C413" s="45">
        <v>494315</v>
      </c>
      <c r="D413" s="45">
        <v>495650</v>
      </c>
      <c r="E413" s="45">
        <v>494472</v>
      </c>
      <c r="F413" s="45">
        <v>495165</v>
      </c>
      <c r="G413" s="45">
        <v>496690</v>
      </c>
      <c r="H413" s="45">
        <v>500058</v>
      </c>
      <c r="I413" s="45">
        <v>503413</v>
      </c>
      <c r="J413" s="45">
        <v>504531</v>
      </c>
      <c r="K413" s="45">
        <v>506471</v>
      </c>
      <c r="L413" s="45">
        <v>507009</v>
      </c>
      <c r="M413">
        <f t="shared" si="6"/>
        <v>507785</v>
      </c>
      <c r="AA413" s="69" t="s">
        <v>310</v>
      </c>
      <c r="AB413" s="70">
        <v>39850</v>
      </c>
    </row>
    <row r="414" spans="1:28" x14ac:dyDescent="0.3">
      <c r="A414" s="42" t="s">
        <v>187</v>
      </c>
      <c r="B414" s="45">
        <v>161916</v>
      </c>
      <c r="C414" s="45">
        <v>160809</v>
      </c>
      <c r="D414" s="45">
        <v>162189</v>
      </c>
      <c r="E414" s="45">
        <v>163945</v>
      </c>
      <c r="F414" s="45">
        <v>163380</v>
      </c>
      <c r="G414" s="45">
        <v>165654</v>
      </c>
      <c r="H414" s="45">
        <v>171193</v>
      </c>
      <c r="I414" s="45">
        <v>173091</v>
      </c>
      <c r="J414" s="45">
        <v>173900</v>
      </c>
      <c r="K414" s="45">
        <v>181102</v>
      </c>
      <c r="L414" s="45">
        <v>184609</v>
      </c>
      <c r="M414">
        <f t="shared" si="6"/>
        <v>190345</v>
      </c>
      <c r="AA414" s="69" t="s">
        <v>313</v>
      </c>
      <c r="AB414" s="70">
        <v>26116</v>
      </c>
    </row>
    <row r="415" spans="1:28" x14ac:dyDescent="0.3">
      <c r="A415" t="s">
        <v>323</v>
      </c>
      <c r="B415">
        <v>40967</v>
      </c>
      <c r="C415">
        <v>40692</v>
      </c>
      <c r="D415">
        <v>40537</v>
      </c>
      <c r="E415">
        <v>39991</v>
      </c>
      <c r="F415">
        <v>39592</v>
      </c>
      <c r="G415">
        <v>38996</v>
      </c>
      <c r="H415">
        <v>38752</v>
      </c>
      <c r="I415">
        <v>38574</v>
      </c>
      <c r="J415">
        <v>38566</v>
      </c>
      <c r="K415">
        <v>38461</v>
      </c>
      <c r="L415">
        <v>38641</v>
      </c>
      <c r="M415">
        <f t="shared" si="6"/>
        <v>38406</v>
      </c>
      <c r="AA415" s="69" t="s">
        <v>317</v>
      </c>
      <c r="AB415" s="70">
        <v>55643</v>
      </c>
    </row>
    <row r="416" spans="1:28" x14ac:dyDescent="0.3">
      <c r="A416" s="42" t="s">
        <v>212</v>
      </c>
      <c r="B416" s="45">
        <v>205095</v>
      </c>
      <c r="C416" s="45">
        <v>205758</v>
      </c>
      <c r="D416" s="45">
        <v>206164</v>
      </c>
      <c r="E416" s="45">
        <v>204474</v>
      </c>
      <c r="F416" s="45">
        <v>203686</v>
      </c>
      <c r="G416" s="45">
        <v>202891</v>
      </c>
      <c r="H416" s="45">
        <v>202616</v>
      </c>
      <c r="I416" s="45">
        <v>202598</v>
      </c>
      <c r="J416" s="45">
        <v>202761</v>
      </c>
      <c r="K416" s="45">
        <v>203008</v>
      </c>
      <c r="L416" s="45">
        <v>203992</v>
      </c>
      <c r="M416">
        <f t="shared" si="6"/>
        <v>205270</v>
      </c>
      <c r="AA416" s="69" t="s">
        <v>323</v>
      </c>
      <c r="AB416" s="70">
        <v>38406</v>
      </c>
    </row>
    <row r="417" spans="1:28" x14ac:dyDescent="0.3">
      <c r="A417" s="42" t="s">
        <v>122</v>
      </c>
      <c r="B417" s="45">
        <v>294704</v>
      </c>
      <c r="C417" s="45">
        <v>295640</v>
      </c>
      <c r="D417" s="45">
        <v>296774</v>
      </c>
      <c r="E417" s="45">
        <v>295037</v>
      </c>
      <c r="F417" s="45">
        <v>295112</v>
      </c>
      <c r="G417" s="45">
        <v>295899</v>
      </c>
      <c r="H417" s="45">
        <v>297034</v>
      </c>
      <c r="I417" s="45">
        <v>297228</v>
      </c>
      <c r="J417" s="45">
        <v>298167</v>
      </c>
      <c r="K417" s="45">
        <v>297711</v>
      </c>
      <c r="L417" s="45">
        <v>296878</v>
      </c>
      <c r="M417">
        <f t="shared" si="6"/>
        <v>299124</v>
      </c>
      <c r="AA417" s="69" t="s">
        <v>172</v>
      </c>
      <c r="AB417" s="70">
        <v>72253</v>
      </c>
    </row>
    <row r="418" spans="1:28" x14ac:dyDescent="0.3">
      <c r="A418" s="42" t="s">
        <v>283</v>
      </c>
      <c r="B418" s="45">
        <v>72679</v>
      </c>
      <c r="C418" s="45">
        <v>73163</v>
      </c>
      <c r="D418" s="45">
        <v>73321</v>
      </c>
      <c r="E418" s="45">
        <v>73317</v>
      </c>
      <c r="F418" s="45">
        <v>73464</v>
      </c>
      <c r="G418" s="45">
        <v>74054</v>
      </c>
      <c r="H418" s="45">
        <v>74696</v>
      </c>
      <c r="I418" s="45">
        <v>75144</v>
      </c>
      <c r="J418" s="45">
        <v>75220</v>
      </c>
      <c r="K418" s="45">
        <v>74962</v>
      </c>
      <c r="L418" s="45">
        <v>75021</v>
      </c>
      <c r="M418">
        <f t="shared" si="6"/>
        <v>75571</v>
      </c>
      <c r="AA418" s="69" t="s">
        <v>184</v>
      </c>
      <c r="AB418" s="70">
        <v>51791</v>
      </c>
    </row>
    <row r="419" spans="1:28" x14ac:dyDescent="0.3">
      <c r="A419" s="42" t="s">
        <v>124</v>
      </c>
      <c r="B419" s="45">
        <v>91675</v>
      </c>
      <c r="C419" s="45">
        <v>92054</v>
      </c>
      <c r="D419" s="45">
        <v>92141</v>
      </c>
      <c r="E419" s="45">
        <v>91397</v>
      </c>
      <c r="F419" s="45">
        <v>91017</v>
      </c>
      <c r="G419" s="45">
        <v>91374</v>
      </c>
      <c r="H419" s="45">
        <v>91598</v>
      </c>
      <c r="I419" s="45">
        <v>92175</v>
      </c>
      <c r="J419" s="45">
        <v>92103</v>
      </c>
      <c r="K419" s="45">
        <v>92297</v>
      </c>
      <c r="L419" s="45">
        <v>92242</v>
      </c>
      <c r="M419">
        <f t="shared" si="6"/>
        <v>92244</v>
      </c>
      <c r="AA419" s="69" t="s">
        <v>189</v>
      </c>
      <c r="AB419" s="70">
        <v>51181</v>
      </c>
    </row>
    <row r="420" spans="1:28" x14ac:dyDescent="0.3">
      <c r="A420" s="42" t="s">
        <v>224</v>
      </c>
      <c r="B420" s="45">
        <v>198293</v>
      </c>
      <c r="C420" s="45">
        <v>198966</v>
      </c>
      <c r="D420" s="45">
        <v>199201</v>
      </c>
      <c r="E420" s="45">
        <v>197520</v>
      </c>
      <c r="F420" s="45">
        <v>196630</v>
      </c>
      <c r="G420" s="45">
        <v>195832</v>
      </c>
      <c r="H420" s="45">
        <v>194860</v>
      </c>
      <c r="I420" s="45">
        <v>194155</v>
      </c>
      <c r="J420" s="45">
        <v>193665</v>
      </c>
      <c r="K420" s="45">
        <v>193011</v>
      </c>
      <c r="L420" s="45">
        <v>192800</v>
      </c>
      <c r="M420">
        <f t="shared" si="6"/>
        <v>192904</v>
      </c>
      <c r="AA420" s="69" t="s">
        <v>200</v>
      </c>
      <c r="AB420" s="70">
        <v>81622</v>
      </c>
    </row>
    <row r="421" spans="1:28" x14ac:dyDescent="0.3">
      <c r="A421" s="42" t="s">
        <v>304</v>
      </c>
      <c r="B421" s="45">
        <v>63253</v>
      </c>
      <c r="C421" s="45">
        <v>63901</v>
      </c>
      <c r="D421" s="45">
        <v>64530</v>
      </c>
      <c r="E421" s="45">
        <v>63990</v>
      </c>
      <c r="F421" s="45">
        <v>63758</v>
      </c>
      <c r="G421" s="45">
        <v>63564</v>
      </c>
      <c r="H421" s="45">
        <v>63326</v>
      </c>
      <c r="I421" s="45">
        <v>63124</v>
      </c>
      <c r="J421" s="45">
        <v>62650</v>
      </c>
      <c r="K421" s="45">
        <v>62277</v>
      </c>
      <c r="L421" s="45">
        <v>61575</v>
      </c>
      <c r="M421">
        <f t="shared" si="6"/>
        <v>60811</v>
      </c>
      <c r="AA421" s="69" t="s">
        <v>215</v>
      </c>
      <c r="AB421" s="70">
        <v>71993</v>
      </c>
    </row>
    <row r="422" spans="1:28" x14ac:dyDescent="0.3">
      <c r="A422" s="42" t="s">
        <v>126</v>
      </c>
      <c r="B422" s="45">
        <v>100531</v>
      </c>
      <c r="C422" s="45">
        <v>100117</v>
      </c>
      <c r="D422" s="45">
        <v>99432</v>
      </c>
      <c r="E422" s="45">
        <v>99404</v>
      </c>
      <c r="F422" s="45">
        <v>99174</v>
      </c>
      <c r="G422" s="45">
        <v>99390</v>
      </c>
      <c r="H422" s="45">
        <v>100162</v>
      </c>
      <c r="I422" s="45">
        <v>100622</v>
      </c>
      <c r="J422" s="45">
        <v>101361</v>
      </c>
      <c r="K422" s="45">
        <v>103015</v>
      </c>
      <c r="L422" s="45">
        <v>104673</v>
      </c>
      <c r="M422">
        <f t="shared" si="6"/>
        <v>106399</v>
      </c>
      <c r="AA422" s="69" t="s">
        <v>223</v>
      </c>
      <c r="AB422" s="70">
        <v>57203</v>
      </c>
    </row>
    <row r="423" spans="1:28" x14ac:dyDescent="0.3">
      <c r="A423" s="42" t="s">
        <v>25</v>
      </c>
      <c r="B423" s="45">
        <v>156777</v>
      </c>
      <c r="C423" s="45">
        <v>157963</v>
      </c>
      <c r="D423" s="45">
        <v>159549</v>
      </c>
      <c r="E423" s="45">
        <v>159628</v>
      </c>
      <c r="F423" s="45">
        <v>159320</v>
      </c>
      <c r="G423" s="45">
        <v>159523</v>
      </c>
      <c r="H423" s="45">
        <v>160280</v>
      </c>
      <c r="I423" s="45">
        <v>161733</v>
      </c>
      <c r="J423" s="45">
        <v>162405</v>
      </c>
      <c r="K423" s="45">
        <v>163091</v>
      </c>
      <c r="L423" s="45">
        <v>162992</v>
      </c>
      <c r="M423">
        <f t="shared" si="6"/>
        <v>163541</v>
      </c>
      <c r="AA423" s="69" t="s">
        <v>93</v>
      </c>
      <c r="AB423" s="70">
        <v>67656</v>
      </c>
    </row>
    <row r="424" spans="1:28" x14ac:dyDescent="0.3">
      <c r="A424" s="42" t="s">
        <v>366</v>
      </c>
      <c r="B424" s="45">
        <v>64628</v>
      </c>
      <c r="C424" s="45">
        <v>64892</v>
      </c>
      <c r="D424" s="45">
        <v>65450</v>
      </c>
      <c r="E424" s="45">
        <v>65717</v>
      </c>
      <c r="F424" s="45">
        <v>65934</v>
      </c>
      <c r="G424" s="45">
        <v>65944</v>
      </c>
      <c r="H424" s="45">
        <v>65809</v>
      </c>
      <c r="I424" s="45">
        <v>66291</v>
      </c>
      <c r="J424" s="45">
        <v>66413</v>
      </c>
      <c r="K424" s="45">
        <v>65931</v>
      </c>
      <c r="L424" s="45">
        <v>65044</v>
      </c>
      <c r="M424">
        <f t="shared" si="6"/>
        <v>64202</v>
      </c>
      <c r="AA424" s="69" t="s">
        <v>106</v>
      </c>
      <c r="AB424" s="70">
        <v>71702</v>
      </c>
    </row>
    <row r="425" spans="1:28" x14ac:dyDescent="0.3">
      <c r="A425" s="42" t="s">
        <v>357</v>
      </c>
      <c r="B425" s="45">
        <v>356633</v>
      </c>
      <c r="C425" s="45">
        <v>356115</v>
      </c>
      <c r="D425" s="45">
        <v>355931</v>
      </c>
      <c r="E425" s="45">
        <v>353881</v>
      </c>
      <c r="F425" s="45">
        <v>353201</v>
      </c>
      <c r="G425" s="45">
        <v>352657</v>
      </c>
      <c r="H425" s="45">
        <v>352114</v>
      </c>
      <c r="I425" s="45">
        <v>352525</v>
      </c>
      <c r="J425" s="45">
        <v>353496</v>
      </c>
      <c r="K425" s="45">
        <v>353633</v>
      </c>
      <c r="L425" s="45">
        <v>353486</v>
      </c>
      <c r="M425">
        <f t="shared" si="6"/>
        <v>354064</v>
      </c>
      <c r="AA425" s="69" t="s">
        <v>116</v>
      </c>
      <c r="AB425" s="70">
        <v>95417</v>
      </c>
    </row>
    <row r="426" spans="1:28" x14ac:dyDescent="0.3">
      <c r="A426" s="42" t="s">
        <v>353</v>
      </c>
      <c r="B426" s="45">
        <v>63395</v>
      </c>
      <c r="C426" s="45">
        <v>63838</v>
      </c>
      <c r="D426" s="45">
        <v>64462</v>
      </c>
      <c r="E426" s="45">
        <v>64454</v>
      </c>
      <c r="F426" s="45">
        <v>64343</v>
      </c>
      <c r="G426" s="45">
        <v>64614</v>
      </c>
      <c r="H426" s="45">
        <v>65167</v>
      </c>
      <c r="I426" s="45">
        <v>65565</v>
      </c>
      <c r="J426" s="45">
        <v>65786</v>
      </c>
      <c r="K426" s="45">
        <v>65849</v>
      </c>
      <c r="L426" s="45">
        <v>65934</v>
      </c>
      <c r="M426">
        <f t="shared" si="6"/>
        <v>66003</v>
      </c>
      <c r="AA426" s="69" t="s">
        <v>125</v>
      </c>
      <c r="AB426" s="70">
        <v>70237</v>
      </c>
    </row>
    <row r="427" spans="1:28" x14ac:dyDescent="0.3">
      <c r="A427" s="42" t="s">
        <v>980</v>
      </c>
      <c r="B427" s="45">
        <v>85906</v>
      </c>
      <c r="C427" s="45">
        <v>86047</v>
      </c>
      <c r="D427" s="45">
        <v>86182</v>
      </c>
      <c r="E427" s="45">
        <v>85396</v>
      </c>
      <c r="F427" s="45">
        <v>84826</v>
      </c>
      <c r="G427" s="45">
        <v>84294</v>
      </c>
      <c r="H427" s="45">
        <v>83452</v>
      </c>
      <c r="I427" s="45">
        <v>83129</v>
      </c>
      <c r="J427" s="45">
        <v>82909</v>
      </c>
      <c r="K427" s="45">
        <v>82916</v>
      </c>
      <c r="L427" s="45">
        <v>82376</v>
      </c>
      <c r="M427">
        <f t="shared" si="6"/>
        <v>82380</v>
      </c>
      <c r="AA427" s="69" t="s">
        <v>134</v>
      </c>
      <c r="AB427" s="70">
        <v>17989</v>
      </c>
    </row>
    <row r="428" spans="1:28" x14ac:dyDescent="0.3">
      <c r="A428" s="42" t="s">
        <v>369</v>
      </c>
      <c r="B428" s="45">
        <v>72220</v>
      </c>
      <c r="C428" s="45">
        <v>72178</v>
      </c>
      <c r="D428" s="45">
        <v>72031</v>
      </c>
      <c r="E428" s="45">
        <v>71599</v>
      </c>
      <c r="F428" s="45">
        <v>71559</v>
      </c>
      <c r="G428" s="45">
        <v>71719</v>
      </c>
      <c r="H428" s="45">
        <v>72241</v>
      </c>
      <c r="I428" s="45">
        <v>72442</v>
      </c>
      <c r="J428" s="45">
        <v>73298</v>
      </c>
      <c r="K428" s="45">
        <v>73996</v>
      </c>
      <c r="L428" s="45">
        <v>74766</v>
      </c>
      <c r="M428">
        <f t="shared" si="6"/>
        <v>75532</v>
      </c>
      <c r="AA428" s="69" t="s">
        <v>11</v>
      </c>
      <c r="AB428" s="70">
        <v>241735</v>
      </c>
    </row>
    <row r="429" spans="1:28" x14ac:dyDescent="0.3">
      <c r="A429" s="42" t="s">
        <v>112</v>
      </c>
      <c r="B429" s="45">
        <v>108431</v>
      </c>
      <c r="C429" s="45">
        <v>109005</v>
      </c>
      <c r="D429" s="45">
        <v>109660</v>
      </c>
      <c r="E429" s="45">
        <v>109178</v>
      </c>
      <c r="F429" s="45">
        <v>108414</v>
      </c>
      <c r="G429" s="45">
        <v>108263</v>
      </c>
      <c r="H429" s="45">
        <v>108109</v>
      </c>
      <c r="I429" s="45">
        <v>107807</v>
      </c>
      <c r="J429" s="45">
        <v>106743</v>
      </c>
      <c r="K429" s="45">
        <v>105733</v>
      </c>
      <c r="L429" s="45">
        <v>104647</v>
      </c>
      <c r="M429">
        <f t="shared" si="6"/>
        <v>103619</v>
      </c>
      <c r="AA429" s="69" t="s">
        <v>32</v>
      </c>
      <c r="AB429" s="70">
        <v>208465</v>
      </c>
    </row>
    <row r="430" spans="1:28" x14ac:dyDescent="0.3">
      <c r="A430" s="42" t="s">
        <v>141</v>
      </c>
      <c r="B430" s="45">
        <v>64400</v>
      </c>
      <c r="C430" s="45">
        <v>64092</v>
      </c>
      <c r="D430" s="45">
        <v>63726</v>
      </c>
      <c r="E430" s="45">
        <v>63105</v>
      </c>
      <c r="F430" s="45">
        <v>62929</v>
      </c>
      <c r="G430" s="45">
        <v>62738</v>
      </c>
      <c r="H430" s="45">
        <v>62950</v>
      </c>
      <c r="I430" s="45">
        <v>62972</v>
      </c>
      <c r="J430" s="45">
        <v>62899</v>
      </c>
      <c r="K430" s="45">
        <v>63063</v>
      </c>
      <c r="L430" s="45">
        <v>63291</v>
      </c>
      <c r="M430">
        <f t="shared" si="6"/>
        <v>63698</v>
      </c>
      <c r="AA430" s="69" t="s">
        <v>372</v>
      </c>
      <c r="AB430" s="70">
        <v>139290</v>
      </c>
    </row>
    <row r="431" spans="1:28" x14ac:dyDescent="0.3">
      <c r="A431" s="42" t="s">
        <v>370</v>
      </c>
      <c r="B431" s="45">
        <v>61694</v>
      </c>
      <c r="C431" s="45">
        <v>61109</v>
      </c>
      <c r="D431" s="45">
        <v>60629</v>
      </c>
      <c r="E431" s="45">
        <v>59702</v>
      </c>
      <c r="F431" s="45">
        <v>59275</v>
      </c>
      <c r="G431" s="45">
        <v>58939</v>
      </c>
      <c r="H431" s="45">
        <v>58881</v>
      </c>
      <c r="I431" s="45">
        <v>58670</v>
      </c>
      <c r="J431" s="45">
        <v>58746</v>
      </c>
      <c r="K431" s="45">
        <v>58716</v>
      </c>
      <c r="L431" s="45">
        <v>58513</v>
      </c>
      <c r="M431">
        <f t="shared" si="6"/>
        <v>58499</v>
      </c>
      <c r="AA431" s="69" t="s">
        <v>373</v>
      </c>
      <c r="AB431" s="70">
        <v>105054</v>
      </c>
    </row>
    <row r="432" spans="1:28" x14ac:dyDescent="0.3">
      <c r="A432" s="42" t="s">
        <v>128</v>
      </c>
      <c r="B432" s="45">
        <v>128726</v>
      </c>
      <c r="C432" s="45">
        <v>130672</v>
      </c>
      <c r="D432" s="45">
        <v>132340</v>
      </c>
      <c r="E432" s="45">
        <v>132789</v>
      </c>
      <c r="F432" s="45">
        <v>134246</v>
      </c>
      <c r="G432" s="45">
        <v>134837</v>
      </c>
      <c r="H432" s="45">
        <v>136328</v>
      </c>
      <c r="I432" s="45">
        <v>136853</v>
      </c>
      <c r="J432" s="45">
        <v>137593</v>
      </c>
      <c r="K432" s="45">
        <v>138861</v>
      </c>
      <c r="L432" s="45">
        <v>139061</v>
      </c>
      <c r="M432">
        <f t="shared" si="6"/>
        <v>139430</v>
      </c>
      <c r="AA432" s="69" t="s">
        <v>371</v>
      </c>
      <c r="AB432" s="70">
        <v>88226</v>
      </c>
    </row>
  </sheetData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56424-265F-4A2F-AFB7-9EAD29310D3E}">
  <sheetPr codeName="Sheet7"/>
  <dimension ref="A1:AX398"/>
  <sheetViews>
    <sheetView topLeftCell="AC1" zoomScaleNormal="100" workbookViewId="0">
      <selection activeCell="AM1" sqref="AM1:AX1"/>
    </sheetView>
  </sheetViews>
  <sheetFormatPr defaultRowHeight="14.4" x14ac:dyDescent="0.3"/>
  <cols>
    <col min="1" max="1" width="34.44140625" bestFit="1" customWidth="1"/>
    <col min="2" max="2" width="34.44140625" customWidth="1"/>
    <col min="3" max="3" width="19.5546875" bestFit="1" customWidth="1"/>
    <col min="22" max="22" width="12.33203125" bestFit="1" customWidth="1"/>
    <col min="23" max="33" width="10.109375" bestFit="1" customWidth="1"/>
  </cols>
  <sheetData>
    <row r="1" spans="1:50" x14ac:dyDescent="0.3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</row>
    <row r="3" spans="1:50" x14ac:dyDescent="0.3">
      <c r="V3">
        <v>2</v>
      </c>
      <c r="W3">
        <v>3</v>
      </c>
      <c r="X3">
        <v>4</v>
      </c>
      <c r="Y3">
        <v>5</v>
      </c>
      <c r="Z3">
        <v>6</v>
      </c>
      <c r="AA3">
        <v>7</v>
      </c>
      <c r="AB3">
        <v>8</v>
      </c>
      <c r="AC3">
        <v>9</v>
      </c>
      <c r="AD3">
        <v>10</v>
      </c>
      <c r="AE3">
        <v>11</v>
      </c>
      <c r="AF3">
        <v>12</v>
      </c>
      <c r="AG3">
        <v>13</v>
      </c>
    </row>
    <row r="6" spans="1:50" x14ac:dyDescent="0.3">
      <c r="V6" t="s">
        <v>912</v>
      </c>
    </row>
    <row r="7" spans="1:50" x14ac:dyDescent="0.3">
      <c r="D7" t="s">
        <v>981</v>
      </c>
      <c r="V7" t="s">
        <v>914</v>
      </c>
      <c r="AM7" t="s">
        <v>982</v>
      </c>
    </row>
    <row r="8" spans="1:50" x14ac:dyDescent="0.3">
      <c r="D8" s="42"/>
    </row>
    <row r="9" spans="1:50" ht="15" thickBot="1" x14ac:dyDescent="0.35">
      <c r="V9">
        <v>2009</v>
      </c>
      <c r="W9">
        <v>2010</v>
      </c>
      <c r="X9">
        <v>2011</v>
      </c>
      <c r="Y9">
        <v>2012</v>
      </c>
      <c r="Z9">
        <v>2013</v>
      </c>
      <c r="AA9">
        <v>2014</v>
      </c>
      <c r="AB9">
        <v>2015</v>
      </c>
      <c r="AC9">
        <v>2016</v>
      </c>
      <c r="AD9">
        <v>2017</v>
      </c>
      <c r="AE9">
        <v>2018</v>
      </c>
      <c r="AF9">
        <v>2019</v>
      </c>
      <c r="AG9">
        <v>2020</v>
      </c>
      <c r="AM9" s="24" t="s">
        <v>411</v>
      </c>
      <c r="AN9" s="24" t="s">
        <v>412</v>
      </c>
      <c r="AO9" s="24" t="s">
        <v>413</v>
      </c>
      <c r="AP9" s="24" t="s">
        <v>414</v>
      </c>
      <c r="AQ9" s="24" t="s">
        <v>415</v>
      </c>
      <c r="AR9" s="24" t="s">
        <v>416</v>
      </c>
      <c r="AS9" s="24" t="s">
        <v>417</v>
      </c>
      <c r="AT9" s="24" t="s">
        <v>418</v>
      </c>
      <c r="AU9" s="24" t="s">
        <v>419</v>
      </c>
      <c r="AV9" s="24" t="s">
        <v>420</v>
      </c>
      <c r="AW9" s="24" t="s">
        <v>421</v>
      </c>
      <c r="AX9" s="24" t="s">
        <v>987</v>
      </c>
    </row>
    <row r="10" spans="1:50" ht="15" thickBot="1" x14ac:dyDescent="0.35">
      <c r="D10" s="24" t="s">
        <v>411</v>
      </c>
      <c r="E10" s="24" t="s">
        <v>412</v>
      </c>
      <c r="F10" s="24" t="s">
        <v>413</v>
      </c>
      <c r="G10" s="24" t="s">
        <v>414</v>
      </c>
      <c r="H10" s="24" t="s">
        <v>415</v>
      </c>
      <c r="I10" s="24" t="s">
        <v>416</v>
      </c>
      <c r="J10" s="24" t="s">
        <v>417</v>
      </c>
      <c r="K10" s="24" t="s">
        <v>418</v>
      </c>
      <c r="L10" s="24" t="s">
        <v>419</v>
      </c>
      <c r="M10" s="24" t="s">
        <v>420</v>
      </c>
      <c r="N10" s="24" t="s">
        <v>421</v>
      </c>
      <c r="O10" s="24" t="s">
        <v>987</v>
      </c>
    </row>
    <row r="11" spans="1:50" x14ac:dyDescent="0.3">
      <c r="A11" t="s">
        <v>333</v>
      </c>
      <c r="B11" t="str">
        <f>VLOOKUP($A11,class!$A$1:$B$455,2,FALSE)</f>
        <v>Shire District</v>
      </c>
      <c r="C11" t="str">
        <f>IFERROR(VLOOKUP($A11,classifications!A$3:C$334,3,FALSE),VLOOKUP($A11,classifications!I$2:K$28,3,FALSE))</f>
        <v>Predominantly Urban</v>
      </c>
      <c r="D11">
        <f>VLOOKUP($A11,'table 1008C'!$C$10:$O$796,V$3,FALSE)</f>
        <v>15</v>
      </c>
      <c r="E11">
        <f>VLOOKUP($A11,'table 1008C'!$C$10:$O$796,W$3,FALSE)</f>
        <v>94</v>
      </c>
      <c r="F11">
        <f>VLOOKUP($A11,'table 1008C'!$C$10:$O$796,X$3,FALSE)</f>
        <v>106</v>
      </c>
      <c r="G11">
        <f>VLOOKUP($A11,'table 1008C'!$C$10:$O$796,Y$3,FALSE)</f>
        <v>27</v>
      </c>
      <c r="H11">
        <f>VLOOKUP($A11,'table 1008C'!$C$10:$O$796,Z$3,FALSE)</f>
        <v>1</v>
      </c>
      <c r="I11">
        <f>VLOOKUP($A11,'table 1008C'!$C$10:$O$796,AA$3,FALSE)</f>
        <v>35</v>
      </c>
      <c r="J11">
        <f>VLOOKUP($A11,'table 1008C'!$C$10:$O$796,AB$3,FALSE)</f>
        <v>5</v>
      </c>
      <c r="K11">
        <f>VLOOKUP($A11,'table 1008C'!$C$10:$O$796,AC$3,FALSE)</f>
        <v>0</v>
      </c>
      <c r="L11">
        <f>VLOOKUP($A11,'table 1008C'!$C$10:$O$796,AD$3,FALSE)</f>
        <v>36</v>
      </c>
      <c r="M11">
        <f>VLOOKUP($A11,'table 1008C'!$C$10:$O$796,AE$3,FALSE)</f>
        <v>100</v>
      </c>
      <c r="N11">
        <f>VLOOKUP($A11,'table 1008C'!$C$10:$O$796,AF$3,FALSE)</f>
        <v>30</v>
      </c>
      <c r="O11">
        <f>VLOOKUP($A11,'table 1008C'!$C$10:$O$796,AG$3,FALSE)</f>
        <v>24</v>
      </c>
      <c r="V11">
        <f>IF(D11="..","..",VLOOKUP($A11,'16-64 population'!$A$8:$L$432,V$3,FALSE))</f>
        <v>37338</v>
      </c>
      <c r="W11">
        <f>IF(E11="..","..",VLOOKUP($A11,'16-64 population'!$A$8:$L$432,W$3,FALSE))</f>
        <v>37291</v>
      </c>
      <c r="X11">
        <f>IF(F11="..","..",VLOOKUP($A11,'16-64 population'!$A$8:$L$432,X$3,FALSE))</f>
        <v>37170</v>
      </c>
      <c r="Y11">
        <f>IF(G11="..","..",VLOOKUP($A11,'16-64 population'!$A$8:$L$432,Y$3,FALSE))</f>
        <v>37154</v>
      </c>
      <c r="Z11">
        <f>IF(H11="..","..",VLOOKUP($A11,'16-64 population'!$A$8:$L$432,Z$3,FALSE))</f>
        <v>37292</v>
      </c>
      <c r="AA11">
        <f>IF(I11="..","..",VLOOKUP($A11,'16-64 population'!$A$8:$L$432,AA$3,FALSE))</f>
        <v>37386</v>
      </c>
      <c r="AB11">
        <f>IF(J11="..","..",VLOOKUP($A11,'16-64 population'!$A$8:$L$432,AB$3,FALSE))</f>
        <v>37443</v>
      </c>
      <c r="AC11">
        <f>IF(K11="..","..",VLOOKUP($A11,'16-64 population'!$A$8:$L$432,AC$3,FALSE))</f>
        <v>37459</v>
      </c>
      <c r="AD11">
        <f>IF(L11="..","..",VLOOKUP($A11,'16-64 population'!$A$8:$L$432,AD$3,FALSE))</f>
        <v>37220</v>
      </c>
      <c r="AE11">
        <f>IF(M11="..","..",VLOOKUP($A11,'16-64 population'!$A$8:$L$432,AE$3,FALSE))</f>
        <v>37192</v>
      </c>
      <c r="AF11">
        <f>IF(N11="..","..",VLOOKUP($A11,'16-64 population'!$A$8:$L$432,AF$3,FALSE))</f>
        <v>37271</v>
      </c>
      <c r="AG11">
        <f>IF(O11="..","..",VLOOKUP($A11,'16-64 population'!$A$8:$M$432,AG$3,FALSE))</f>
        <v>37115</v>
      </c>
      <c r="AM11">
        <f>D11/(V11/1000)</f>
        <v>0.40173549734854569</v>
      </c>
      <c r="AN11">
        <f t="shared" ref="AN11:AX26" si="0">E11/(W11/1000)</f>
        <v>2.5207154541310239</v>
      </c>
      <c r="AO11">
        <f t="shared" si="0"/>
        <v>2.8517621737960721</v>
      </c>
      <c r="AP11">
        <f t="shared" si="0"/>
        <v>0.72670506540345581</v>
      </c>
      <c r="AQ11">
        <f t="shared" si="0"/>
        <v>2.6815402767349564E-2</v>
      </c>
      <c r="AR11">
        <f t="shared" si="0"/>
        <v>0.93617931846145608</v>
      </c>
      <c r="AS11">
        <f t="shared" si="0"/>
        <v>0.13353630852228721</v>
      </c>
      <c r="AT11">
        <f t="shared" si="0"/>
        <v>0</v>
      </c>
      <c r="AU11">
        <f t="shared" si="0"/>
        <v>0.96722192369693716</v>
      </c>
      <c r="AV11">
        <f t="shared" si="0"/>
        <v>2.6887502688750269</v>
      </c>
      <c r="AW11">
        <f t="shared" si="0"/>
        <v>0.80491534973571943</v>
      </c>
      <c r="AX11">
        <f t="shared" si="0"/>
        <v>0.6466388252728007</v>
      </c>
    </row>
    <row r="12" spans="1:50" x14ac:dyDescent="0.3">
      <c r="A12" t="s">
        <v>157</v>
      </c>
      <c r="B12" t="str">
        <f>VLOOKUP($A12,class!$A$1:$B$455,2,FALSE)</f>
        <v>Shire District</v>
      </c>
      <c r="C12" t="str">
        <f>IFERROR(VLOOKUP($A12,classifications!A$3:C$334,3,FALSE),VLOOKUP($A12,classifications!I$2:K$28,3,FALSE))</f>
        <v>Predominantly Rural</v>
      </c>
      <c r="D12">
        <f>VLOOKUP($A12,'table 1008C'!$C$10:$O$796,V$3,FALSE)</f>
        <v>103</v>
      </c>
      <c r="E12">
        <f>VLOOKUP($A12,'table 1008C'!$C$10:$O$796,W$3,FALSE)</f>
        <v>57</v>
      </c>
      <c r="F12">
        <f>VLOOKUP($A12,'table 1008C'!$C$10:$O$796,X$3,FALSE)</f>
        <v>153</v>
      </c>
      <c r="G12">
        <f>VLOOKUP($A12,'table 1008C'!$C$10:$O$796,Y$3,FALSE)</f>
        <v>97</v>
      </c>
      <c r="H12">
        <f>VLOOKUP($A12,'table 1008C'!$C$10:$O$796,Z$3,FALSE)</f>
        <v>56</v>
      </c>
      <c r="I12">
        <f>VLOOKUP($A12,'table 1008C'!$C$10:$O$796,AA$3,FALSE)</f>
        <v>116</v>
      </c>
      <c r="J12">
        <f>VLOOKUP($A12,'table 1008C'!$C$10:$O$796,AB$3,FALSE)</f>
        <v>94</v>
      </c>
      <c r="K12">
        <f>VLOOKUP($A12,'table 1008C'!$C$10:$O$796,AC$3,FALSE)</f>
        <v>136</v>
      </c>
      <c r="L12">
        <f>VLOOKUP($A12,'table 1008C'!$C$10:$O$796,AD$3,FALSE)</f>
        <v>74</v>
      </c>
      <c r="M12">
        <f>VLOOKUP($A12,'table 1008C'!$C$10:$O$796,AE$3,FALSE)</f>
        <v>66</v>
      </c>
      <c r="N12">
        <f>VLOOKUP($A12,'table 1008C'!$C$10:$O$796,AF$3,FALSE)</f>
        <v>39</v>
      </c>
      <c r="O12">
        <f>VLOOKUP($A12,'table 1008C'!$C$10:$O$796,AG$3,FALSE)</f>
        <v>25</v>
      </c>
      <c r="V12">
        <f>IF(D12="..","..",VLOOKUP($A12,'16-64 population'!$A$8:$L$432,V$3,FALSE))</f>
        <v>60365</v>
      </c>
      <c r="W12">
        <f>IF(E12="..","..",VLOOKUP($A12,'16-64 population'!$A$8:$L$432,W$3,FALSE))</f>
        <v>60130</v>
      </c>
      <c r="X12">
        <f>IF(F12="..","..",VLOOKUP($A12,'16-64 population'!$A$8:$L$432,X$3,FALSE))</f>
        <v>60105</v>
      </c>
      <c r="Y12">
        <f>IF(G12="..","..",VLOOKUP($A12,'16-64 population'!$A$8:$L$432,Y$3,FALSE))</f>
        <v>59226</v>
      </c>
      <c r="Z12">
        <f>IF(H12="..","..",VLOOKUP($A12,'16-64 population'!$A$8:$L$432,Z$3,FALSE))</f>
        <v>58796</v>
      </c>
      <c r="AA12">
        <f>IF(I12="..","..",VLOOKUP($A12,'16-64 population'!$A$8:$L$432,AA$3,FALSE))</f>
        <v>58497</v>
      </c>
      <c r="AB12">
        <f>IF(J12="..","..",VLOOKUP($A12,'16-64 population'!$A$8:$L$432,AB$3,FALSE))</f>
        <v>58350</v>
      </c>
      <c r="AC12">
        <f>IF(K12="..","..",VLOOKUP($A12,'16-64 population'!$A$8:$L$432,AC$3,FALSE))</f>
        <v>58160</v>
      </c>
      <c r="AD12">
        <f>IF(L12="..","..",VLOOKUP($A12,'16-64 population'!$A$8:$L$432,AD$3,FALSE))</f>
        <v>57888</v>
      </c>
      <c r="AE12">
        <f>IF(M12="..","..",VLOOKUP($A12,'16-64 population'!$A$8:$L$432,AE$3,FALSE))</f>
        <v>57685</v>
      </c>
      <c r="AF12">
        <f>IF(N12="..","..",VLOOKUP($A12,'16-64 population'!$A$8:$L$432,AF$3,FALSE))</f>
        <v>57555</v>
      </c>
      <c r="AG12">
        <f>IF(O12="..","..",VLOOKUP($A12,'16-64 population'!$A$8:$M$432,AG$3,FALSE))</f>
        <v>57383</v>
      </c>
      <c r="AM12">
        <f t="shared" ref="AM12:AM72" si="1">D12/(V12/1000)</f>
        <v>1.7062867555702808</v>
      </c>
      <c r="AN12">
        <f t="shared" ref="AN12:AN72" si="2">E12/(W12/1000)</f>
        <v>0.94794611674704798</v>
      </c>
      <c r="AO12">
        <f t="shared" ref="AO12:AO72" si="3">F12/(X12/1000)</f>
        <v>2.5455452957324685</v>
      </c>
      <c r="AP12">
        <f t="shared" ref="AP12:AP72" si="4">G12/(Y12/1000)</f>
        <v>1.6377942120014859</v>
      </c>
      <c r="AQ12">
        <f t="shared" ref="AQ12:AQ72" si="5">H12/(Z12/1000)</f>
        <v>0.95244574460847675</v>
      </c>
      <c r="AR12">
        <f t="shared" ref="AR12:AR72" si="6">I12/(AA12/1000)</f>
        <v>1.9830076756072961</v>
      </c>
      <c r="AS12">
        <f t="shared" ref="AS12:AS72" si="7">J12/(AB12/1000)</f>
        <v>1.610968294772922</v>
      </c>
      <c r="AT12">
        <f t="shared" ref="AT12:AT72" si="8">K12/(AC12/1000)</f>
        <v>2.3383768913342506</v>
      </c>
      <c r="AU12">
        <f t="shared" ref="AU12:AU72" si="9">L12/(AD12/1000)</f>
        <v>1.2783305693753455</v>
      </c>
      <c r="AV12">
        <f t="shared" ref="AV12:AV72" si="10">M12/(AE12/1000)</f>
        <v>1.1441449250238362</v>
      </c>
      <c r="AW12">
        <f t="shared" ref="AW12:AX72" si="11">N12/(AF12/1000)</f>
        <v>0.67761271826948133</v>
      </c>
      <c r="AX12">
        <f t="shared" si="0"/>
        <v>0.4356691006047087</v>
      </c>
    </row>
    <row r="13" spans="1:50" x14ac:dyDescent="0.3">
      <c r="A13" t="s">
        <v>210</v>
      </c>
      <c r="B13" t="str">
        <f>VLOOKUP($A13,class!$A$1:$B$455,2,FALSE)</f>
        <v>Shire District</v>
      </c>
      <c r="C13" t="str">
        <f>IFERROR(VLOOKUP($A13,classifications!A$3:C$334,3,FALSE),VLOOKUP($A13,classifications!I$2:K$28,3,FALSE))</f>
        <v>Predominantly Urban</v>
      </c>
      <c r="D13">
        <f>VLOOKUP($A13,'table 1008C'!$C$10:$O$796,V$3,FALSE)</f>
        <v>18</v>
      </c>
      <c r="E13">
        <f>VLOOKUP($A13,'table 1008C'!$C$10:$O$796,W$3,FALSE)</f>
        <v>91</v>
      </c>
      <c r="F13">
        <f>VLOOKUP($A13,'table 1008C'!$C$10:$O$796,X$3,FALSE)</f>
        <v>70</v>
      </c>
      <c r="G13">
        <f>VLOOKUP($A13,'table 1008C'!$C$10:$O$796,Y$3,FALSE)</f>
        <v>56</v>
      </c>
      <c r="H13">
        <f>VLOOKUP($A13,'table 1008C'!$C$10:$O$796,Z$3,FALSE)</f>
        <v>40</v>
      </c>
      <c r="I13">
        <f>VLOOKUP($A13,'table 1008C'!$C$10:$O$796,AA$3,FALSE)</f>
        <v>43</v>
      </c>
      <c r="J13">
        <f>VLOOKUP($A13,'table 1008C'!$C$10:$O$796,AB$3,FALSE)</f>
        <v>65</v>
      </c>
      <c r="K13">
        <f>VLOOKUP($A13,'table 1008C'!$C$10:$O$796,AC$3,FALSE)</f>
        <v>60</v>
      </c>
      <c r="L13">
        <f>VLOOKUP($A13,'table 1008C'!$C$10:$O$796,AD$3,FALSE)</f>
        <v>82</v>
      </c>
      <c r="M13">
        <f>VLOOKUP($A13,'table 1008C'!$C$10:$O$796,AE$3,FALSE)</f>
        <v>77</v>
      </c>
      <c r="N13">
        <f>VLOOKUP($A13,'table 1008C'!$C$10:$O$796,AF$3,FALSE)</f>
        <v>88</v>
      </c>
      <c r="O13">
        <f>VLOOKUP($A13,'table 1008C'!$C$10:$O$796,AG$3,FALSE)</f>
        <v>76</v>
      </c>
      <c r="V13">
        <f>IF(D13="..","..",VLOOKUP($A13,'16-64 population'!$A$8:$L$432,V$3,FALSE))</f>
        <v>77950</v>
      </c>
      <c r="W13">
        <f>IF(E13="..","..",VLOOKUP($A13,'16-64 population'!$A$8:$L$432,W$3,FALSE))</f>
        <v>78022</v>
      </c>
      <c r="X13">
        <f>IF(F13="..","..",VLOOKUP($A13,'16-64 population'!$A$8:$L$432,X$3,FALSE))</f>
        <v>78050</v>
      </c>
      <c r="Y13">
        <f>IF(G13="..","..",VLOOKUP($A13,'16-64 population'!$A$8:$L$432,Y$3,FALSE))</f>
        <v>77372</v>
      </c>
      <c r="Z13">
        <f>IF(H13="..","..",VLOOKUP($A13,'16-64 population'!$A$8:$L$432,Z$3,FALSE))</f>
        <v>77312</v>
      </c>
      <c r="AA13">
        <f>IF(I13="..","..",VLOOKUP($A13,'16-64 population'!$A$8:$L$432,AA$3,FALSE))</f>
        <v>77081</v>
      </c>
      <c r="AB13">
        <f>IF(J13="..","..",VLOOKUP($A13,'16-64 population'!$A$8:$L$432,AB$3,FALSE))</f>
        <v>76800</v>
      </c>
      <c r="AC13">
        <f>IF(K13="..","..",VLOOKUP($A13,'16-64 population'!$A$8:$L$432,AC$3,FALSE))</f>
        <v>76866</v>
      </c>
      <c r="AD13">
        <f>IF(L13="..","..",VLOOKUP($A13,'16-64 population'!$A$8:$L$432,AD$3,FALSE))</f>
        <v>77260</v>
      </c>
      <c r="AE13">
        <f>IF(M13="..","..",VLOOKUP($A13,'16-64 population'!$A$8:$L$432,AE$3,FALSE))</f>
        <v>77382</v>
      </c>
      <c r="AF13">
        <f>IF(N13="..","..",VLOOKUP($A13,'16-64 population'!$A$8:$L$432,AF$3,FALSE))</f>
        <v>78127</v>
      </c>
      <c r="AG13">
        <f>IF(O13="..","..",VLOOKUP($A13,'16-64 population'!$A$8:$M$432,AG$3,FALSE))</f>
        <v>78398</v>
      </c>
      <c r="AM13">
        <f t="shared" si="1"/>
        <v>0.23091725465041693</v>
      </c>
      <c r="AN13">
        <f t="shared" si="2"/>
        <v>1.1663376996231831</v>
      </c>
      <c r="AO13">
        <f t="shared" si="3"/>
        <v>0.89686098654708524</v>
      </c>
      <c r="AP13">
        <f t="shared" si="4"/>
        <v>0.72377604301297627</v>
      </c>
      <c r="AQ13">
        <f t="shared" si="5"/>
        <v>0.51738410596026496</v>
      </c>
      <c r="AR13">
        <f t="shared" si="6"/>
        <v>0.55785472425111249</v>
      </c>
      <c r="AS13">
        <f t="shared" si="7"/>
        <v>0.84635416666666674</v>
      </c>
      <c r="AT13">
        <f t="shared" si="8"/>
        <v>0.78057918975880103</v>
      </c>
      <c r="AU13">
        <f t="shared" si="9"/>
        <v>1.0613512813875225</v>
      </c>
      <c r="AV13">
        <f t="shared" si="10"/>
        <v>0.99506345144865727</v>
      </c>
      <c r="AW13">
        <f t="shared" si="11"/>
        <v>1.1263711648981787</v>
      </c>
      <c r="AX13">
        <f t="shared" si="0"/>
        <v>0.96941248501237276</v>
      </c>
    </row>
    <row r="14" spans="1:50" x14ac:dyDescent="0.3">
      <c r="A14" t="s">
        <v>337</v>
      </c>
      <c r="B14" t="str">
        <f>VLOOKUP($A14,class!$A$1:$B$455,2,FALSE)</f>
        <v>Shire District</v>
      </c>
      <c r="C14" t="str">
        <f>IFERROR(VLOOKUP($A14,classifications!A$3:C$334,3,FALSE),VLOOKUP($A14,classifications!I$2:K$28,3,FALSE))</f>
        <v>Predominantly Urban</v>
      </c>
      <c r="D14">
        <f>VLOOKUP($A14,'table 1008C'!$C$10:$O$796,V$3,FALSE)</f>
        <v>47</v>
      </c>
      <c r="E14">
        <f>VLOOKUP($A14,'table 1008C'!$C$10:$O$796,W$3,FALSE)</f>
        <v>191</v>
      </c>
      <c r="F14">
        <f>VLOOKUP($A14,'table 1008C'!$C$10:$O$796,X$3,FALSE)</f>
        <v>330</v>
      </c>
      <c r="G14">
        <f>VLOOKUP($A14,'table 1008C'!$C$10:$O$796,Y$3,FALSE)</f>
        <v>164</v>
      </c>
      <c r="H14">
        <f>VLOOKUP($A14,'table 1008C'!$C$10:$O$796,Z$3,FALSE)</f>
        <v>110</v>
      </c>
      <c r="I14">
        <f>VLOOKUP($A14,'table 1008C'!$C$10:$O$796,AA$3,FALSE)</f>
        <v>330</v>
      </c>
      <c r="J14">
        <f>VLOOKUP($A14,'table 1008C'!$C$10:$O$796,AB$3,FALSE)</f>
        <v>48</v>
      </c>
      <c r="K14">
        <f>VLOOKUP($A14,'table 1008C'!$C$10:$O$796,AC$3,FALSE)</f>
        <v>103</v>
      </c>
      <c r="L14">
        <f>VLOOKUP($A14,'table 1008C'!$C$10:$O$796,AD$3,FALSE)</f>
        <v>183</v>
      </c>
      <c r="M14">
        <f>VLOOKUP($A14,'table 1008C'!$C$10:$O$796,AE$3,FALSE)</f>
        <v>98</v>
      </c>
      <c r="N14">
        <f>VLOOKUP($A14,'table 1008C'!$C$10:$O$796,AF$3,FALSE)</f>
        <v>107</v>
      </c>
      <c r="O14">
        <f>VLOOKUP($A14,'table 1008C'!$C$10:$O$796,AG$3,FALSE)</f>
        <v>204</v>
      </c>
      <c r="V14">
        <f>IF(D14="..","..",VLOOKUP($A14,'16-64 population'!$A$8:$L$432,V$3,FALSE))</f>
        <v>86902</v>
      </c>
      <c r="W14">
        <f>IF(E14="..","..",VLOOKUP($A14,'16-64 population'!$A$8:$L$432,W$3,FALSE))</f>
        <v>86988</v>
      </c>
      <c r="X14">
        <f>IF(F14="..","..",VLOOKUP($A14,'16-64 population'!$A$8:$L$432,X$3,FALSE))</f>
        <v>86788</v>
      </c>
      <c r="Y14">
        <f>IF(G14="..","..",VLOOKUP($A14,'16-64 population'!$A$8:$L$432,Y$3,FALSE))</f>
        <v>86601</v>
      </c>
      <c r="Z14">
        <f>IF(H14="..","..",VLOOKUP($A14,'16-64 population'!$A$8:$L$432,Z$3,FALSE))</f>
        <v>86627</v>
      </c>
      <c r="AA14">
        <f>IF(I14="..","..",VLOOKUP($A14,'16-64 population'!$A$8:$L$432,AA$3,FALSE))</f>
        <v>86910</v>
      </c>
      <c r="AB14">
        <f>IF(J14="..","..",VLOOKUP($A14,'16-64 population'!$A$8:$L$432,AB$3,FALSE))</f>
        <v>87136</v>
      </c>
      <c r="AC14">
        <f>IF(K14="..","..",VLOOKUP($A14,'16-64 population'!$A$8:$L$432,AC$3,FALSE))</f>
        <v>87512</v>
      </c>
      <c r="AD14">
        <f>IF(L14="..","..",VLOOKUP($A14,'16-64 population'!$A$8:$L$432,AD$3,FALSE))</f>
        <v>87868</v>
      </c>
      <c r="AE14">
        <f>IF(M14="..","..",VLOOKUP($A14,'16-64 population'!$A$8:$L$432,AE$3,FALSE))</f>
        <v>88203</v>
      </c>
      <c r="AF14">
        <f>IF(N14="..","..",VLOOKUP($A14,'16-64 population'!$A$8:$L$432,AF$3,FALSE))</f>
        <v>88428</v>
      </c>
      <c r="AG14">
        <f>IF(O14="..","..",VLOOKUP($A14,'16-64 population'!$A$8:$M$432,AG$3,FALSE))</f>
        <v>88158</v>
      </c>
      <c r="AM14">
        <f t="shared" si="1"/>
        <v>0.54083910611953689</v>
      </c>
      <c r="AN14">
        <f t="shared" si="2"/>
        <v>2.1957051547339863</v>
      </c>
      <c r="AO14">
        <f t="shared" si="3"/>
        <v>3.8023689911047613</v>
      </c>
      <c r="AP14">
        <f t="shared" si="4"/>
        <v>1.893742566483066</v>
      </c>
      <c r="AQ14">
        <f t="shared" si="5"/>
        <v>1.2698119523935956</v>
      </c>
      <c r="AR14">
        <f t="shared" si="6"/>
        <v>3.7970314118053161</v>
      </c>
      <c r="AS14">
        <f t="shared" si="7"/>
        <v>0.55086301872934262</v>
      </c>
      <c r="AT14">
        <f t="shared" si="8"/>
        <v>1.1769814425450225</v>
      </c>
      <c r="AU14">
        <f t="shared" si="9"/>
        <v>2.0826694587335548</v>
      </c>
      <c r="AV14">
        <f t="shared" si="10"/>
        <v>1.1110733195016043</v>
      </c>
      <c r="AW14">
        <f t="shared" si="11"/>
        <v>1.2100239743067807</v>
      </c>
      <c r="AX14">
        <f t="shared" si="0"/>
        <v>2.3140270877288502</v>
      </c>
    </row>
    <row r="15" spans="1:50" x14ac:dyDescent="0.3">
      <c r="A15" t="s">
        <v>347</v>
      </c>
      <c r="B15" t="str">
        <f>VLOOKUP($A15,class!$A$1:$B$455,2,FALSE)</f>
        <v>Shire District</v>
      </c>
      <c r="C15" t="str">
        <f>IFERROR(VLOOKUP($A15,classifications!A$3:C$334,3,FALSE),VLOOKUP($A15,classifications!I$2:K$28,3,FALSE))</f>
        <v>Predominantly Urban</v>
      </c>
      <c r="D15">
        <f>VLOOKUP($A15,'table 1008C'!$C$10:$O$796,V$3,FALSE)</f>
        <v>161</v>
      </c>
      <c r="E15">
        <f>VLOOKUP($A15,'table 1008C'!$C$10:$O$796,W$3,FALSE)</f>
        <v>111</v>
      </c>
      <c r="F15">
        <f>VLOOKUP($A15,'table 1008C'!$C$10:$O$796,X$3,FALSE)</f>
        <v>52</v>
      </c>
      <c r="G15">
        <f>VLOOKUP($A15,'table 1008C'!$C$10:$O$796,Y$3,FALSE)</f>
        <v>64</v>
      </c>
      <c r="H15">
        <f>VLOOKUP($A15,'table 1008C'!$C$10:$O$796,Z$3,FALSE)</f>
        <v>46</v>
      </c>
      <c r="I15">
        <f>VLOOKUP($A15,'table 1008C'!$C$10:$O$796,AA$3,FALSE)</f>
        <v>89</v>
      </c>
      <c r="J15">
        <f>VLOOKUP($A15,'table 1008C'!$C$10:$O$796,AB$3,FALSE)</f>
        <v>0</v>
      </c>
      <c r="K15">
        <f>VLOOKUP($A15,'table 1008C'!$C$10:$O$796,AC$3,FALSE)</f>
        <v>176</v>
      </c>
      <c r="L15">
        <f>VLOOKUP($A15,'table 1008C'!$C$10:$O$796,AD$3,FALSE)</f>
        <v>30</v>
      </c>
      <c r="M15">
        <f>VLOOKUP($A15,'table 1008C'!$C$10:$O$796,AE$3,FALSE)</f>
        <v>34</v>
      </c>
      <c r="N15">
        <f>VLOOKUP($A15,'table 1008C'!$C$10:$O$796,AF$3,FALSE)</f>
        <v>25</v>
      </c>
      <c r="O15">
        <f>VLOOKUP($A15,'table 1008C'!$C$10:$O$796,AG$3,FALSE)</f>
        <v>61</v>
      </c>
      <c r="V15">
        <f>IF(D15="..","..",VLOOKUP($A15,'16-64 population'!$A$8:$L$432,V$3,FALSE))</f>
        <v>75876</v>
      </c>
      <c r="W15">
        <f>IF(E15="..","..",VLOOKUP($A15,'16-64 population'!$A$8:$L$432,W$3,FALSE))</f>
        <v>76056</v>
      </c>
      <c r="X15">
        <f>IF(F15="..","..",VLOOKUP($A15,'16-64 population'!$A$8:$L$432,X$3,FALSE))</f>
        <v>76338</v>
      </c>
      <c r="Y15">
        <f>IF(G15="..","..",VLOOKUP($A15,'16-64 population'!$A$8:$L$432,Y$3,FALSE))</f>
        <v>76153</v>
      </c>
      <c r="Z15">
        <f>IF(H15="..","..",VLOOKUP($A15,'16-64 population'!$A$8:$L$432,Z$3,FALSE))</f>
        <v>76576</v>
      </c>
      <c r="AA15">
        <f>IF(I15="..","..",VLOOKUP($A15,'16-64 population'!$A$8:$L$432,AA$3,FALSE))</f>
        <v>76823</v>
      </c>
      <c r="AB15">
        <f>IF(J15="..","..",VLOOKUP($A15,'16-64 population'!$A$8:$L$432,AB$3,FALSE))</f>
        <v>77354</v>
      </c>
      <c r="AC15">
        <f>IF(K15="..","..",VLOOKUP($A15,'16-64 population'!$A$8:$L$432,AC$3,FALSE))</f>
        <v>77789</v>
      </c>
      <c r="AD15">
        <f>IF(L15="..","..",VLOOKUP($A15,'16-64 population'!$A$8:$L$432,AD$3,FALSE))</f>
        <v>78461</v>
      </c>
      <c r="AE15">
        <f>IF(M15="..","..",VLOOKUP($A15,'16-64 population'!$A$8:$L$432,AE$3,FALSE))</f>
        <v>78711</v>
      </c>
      <c r="AF15">
        <f>IF(N15="..","..",VLOOKUP($A15,'16-64 population'!$A$8:$L$432,AF$3,FALSE))</f>
        <v>78943</v>
      </c>
      <c r="AG15">
        <f>IF(O15="..","..",VLOOKUP($A15,'16-64 population'!$A$8:$M$432,AG$3,FALSE))</f>
        <v>79159</v>
      </c>
      <c r="AM15">
        <f t="shared" si="1"/>
        <v>2.1218830723812534</v>
      </c>
      <c r="AN15">
        <f t="shared" si="2"/>
        <v>1.4594509308930261</v>
      </c>
      <c r="AO15">
        <f t="shared" si="3"/>
        <v>0.681181063166444</v>
      </c>
      <c r="AP15">
        <f t="shared" si="4"/>
        <v>0.84041337833046625</v>
      </c>
      <c r="AQ15">
        <f t="shared" si="5"/>
        <v>0.6007104053489345</v>
      </c>
      <c r="AR15">
        <f t="shared" si="6"/>
        <v>1.1585072178904756</v>
      </c>
      <c r="AS15">
        <f t="shared" si="7"/>
        <v>0</v>
      </c>
      <c r="AT15">
        <f t="shared" si="8"/>
        <v>2.2625306920001544</v>
      </c>
      <c r="AU15">
        <f t="shared" si="9"/>
        <v>0.38235556518525127</v>
      </c>
      <c r="AV15">
        <f t="shared" si="10"/>
        <v>0.43195995477125182</v>
      </c>
      <c r="AW15">
        <f t="shared" si="11"/>
        <v>0.31668418985850549</v>
      </c>
      <c r="AX15">
        <f t="shared" si="0"/>
        <v>0.77060094240705412</v>
      </c>
    </row>
    <row r="16" spans="1:50" x14ac:dyDescent="0.3">
      <c r="A16" t="s">
        <v>330</v>
      </c>
      <c r="B16" t="str">
        <f>VLOOKUP($A16,class!$A$1:$B$455,2,FALSE)</f>
        <v>Shire District</v>
      </c>
      <c r="C16" t="str">
        <f>IFERROR(VLOOKUP($A16,classifications!A$3:C$334,3,FALSE),VLOOKUP($A16,classifications!I$2:K$28,3,FALSE))</f>
        <v>Urban with Significant Rural</v>
      </c>
      <c r="D16">
        <f>VLOOKUP($A16,'table 1008C'!$C$10:$O$796,V$3,FALSE)</f>
        <v>267</v>
      </c>
      <c r="E16">
        <f>VLOOKUP($A16,'table 1008C'!$C$10:$O$796,W$3,FALSE)</f>
        <v>374</v>
      </c>
      <c r="F16">
        <f>VLOOKUP($A16,'table 1008C'!$C$10:$O$796,X$3,FALSE)</f>
        <v>333</v>
      </c>
      <c r="G16">
        <f>VLOOKUP($A16,'table 1008C'!$C$10:$O$796,Y$3,FALSE)</f>
        <v>59</v>
      </c>
      <c r="H16">
        <f>VLOOKUP($A16,'table 1008C'!$C$10:$O$796,Z$3,FALSE)</f>
        <v>24</v>
      </c>
      <c r="I16">
        <f>VLOOKUP($A16,'table 1008C'!$C$10:$O$796,AA$3,FALSE)</f>
        <v>230</v>
      </c>
      <c r="J16">
        <f>VLOOKUP($A16,'table 1008C'!$C$10:$O$796,AB$3,FALSE)</f>
        <v>54</v>
      </c>
      <c r="K16">
        <f>VLOOKUP($A16,'table 1008C'!$C$10:$O$796,AC$3,FALSE)</f>
        <v>138</v>
      </c>
      <c r="L16">
        <f>VLOOKUP($A16,'table 1008C'!$C$10:$O$796,AD$3,FALSE)</f>
        <v>166</v>
      </c>
      <c r="M16">
        <f>VLOOKUP($A16,'table 1008C'!$C$10:$O$796,AE$3,FALSE)</f>
        <v>157</v>
      </c>
      <c r="N16">
        <f>VLOOKUP($A16,'table 1008C'!$C$10:$O$796,AF$3,FALSE)</f>
        <v>335</v>
      </c>
      <c r="O16">
        <f>VLOOKUP($A16,'table 1008C'!$C$10:$O$796,AG$3,FALSE)</f>
        <v>216</v>
      </c>
      <c r="V16">
        <f>IF(D16="..","..",VLOOKUP($A16,'16-64 population'!$A$8:$L$432,V$3,FALSE))</f>
        <v>72421</v>
      </c>
      <c r="W16">
        <f>IF(E16="..","..",VLOOKUP($A16,'16-64 population'!$A$8:$L$432,W$3,FALSE))</f>
        <v>72931</v>
      </c>
      <c r="X16">
        <f>IF(F16="..","..",VLOOKUP($A16,'16-64 population'!$A$8:$L$432,X$3,FALSE))</f>
        <v>73631</v>
      </c>
      <c r="Y16">
        <f>IF(G16="..","..",VLOOKUP($A16,'16-64 population'!$A$8:$L$432,Y$3,FALSE))</f>
        <v>73929</v>
      </c>
      <c r="Z16">
        <f>IF(H16="..","..",VLOOKUP($A16,'16-64 population'!$A$8:$L$432,Z$3,FALSE))</f>
        <v>74266</v>
      </c>
      <c r="AA16">
        <f>IF(I16="..","..",VLOOKUP($A16,'16-64 population'!$A$8:$L$432,AA$3,FALSE))</f>
        <v>74770</v>
      </c>
      <c r="AB16">
        <f>IF(J16="..","..",VLOOKUP($A16,'16-64 population'!$A$8:$L$432,AB$3,FALSE))</f>
        <v>74982</v>
      </c>
      <c r="AC16">
        <f>IF(K16="..","..",VLOOKUP($A16,'16-64 population'!$A$8:$L$432,AC$3,FALSE))</f>
        <v>75905</v>
      </c>
      <c r="AD16">
        <f>IF(L16="..","..",VLOOKUP($A16,'16-64 population'!$A$8:$L$432,AD$3,FALSE))</f>
        <v>76639</v>
      </c>
      <c r="AE16">
        <f>IF(M16="..","..",VLOOKUP($A16,'16-64 population'!$A$8:$L$432,AE$3,FALSE))</f>
        <v>77552</v>
      </c>
      <c r="AF16">
        <f>IF(N16="..","..",VLOOKUP($A16,'16-64 population'!$A$8:$L$432,AF$3,FALSE))</f>
        <v>77892</v>
      </c>
      <c r="AG16">
        <f>IF(O16="..","..",VLOOKUP($A16,'16-64 population'!$A$8:$M$432,AG$3,FALSE))</f>
        <v>78314</v>
      </c>
      <c r="AM16">
        <f t="shared" si="1"/>
        <v>3.6867759351569291</v>
      </c>
      <c r="AN16">
        <f t="shared" si="2"/>
        <v>5.1281348123568851</v>
      </c>
      <c r="AO16">
        <f t="shared" si="3"/>
        <v>4.5225516426505141</v>
      </c>
      <c r="AP16">
        <f t="shared" si="4"/>
        <v>0.79806300639803052</v>
      </c>
      <c r="AQ16">
        <f t="shared" si="5"/>
        <v>0.32316268548191635</v>
      </c>
      <c r="AR16">
        <f t="shared" si="6"/>
        <v>3.0761000401230443</v>
      </c>
      <c r="AS16">
        <f t="shared" si="7"/>
        <v>0.72017284148195571</v>
      </c>
      <c r="AT16">
        <f t="shared" si="8"/>
        <v>1.8180620512482708</v>
      </c>
      <c r="AU16">
        <f t="shared" si="9"/>
        <v>2.1659990344341655</v>
      </c>
      <c r="AV16">
        <f t="shared" si="10"/>
        <v>2.0244481122343716</v>
      </c>
      <c r="AW16">
        <f t="shared" si="11"/>
        <v>4.3008267858059881</v>
      </c>
      <c r="AX16">
        <f t="shared" si="0"/>
        <v>2.7581275378604082</v>
      </c>
    </row>
    <row r="17" spans="1:50" x14ac:dyDescent="0.3">
      <c r="A17" t="s">
        <v>76</v>
      </c>
      <c r="B17" t="str">
        <f>VLOOKUP($A17,class!$A$1:$B$455,2,FALSE)</f>
        <v>Shire District</v>
      </c>
      <c r="C17" t="str">
        <f>IFERROR(VLOOKUP($A17,classifications!A$3:C$334,3,FALSE),VLOOKUP($A17,classifications!I$2:K$28,3,FALSE))</f>
        <v>Predominantly Rural</v>
      </c>
      <c r="D17">
        <f>VLOOKUP($A17,'table 1008C'!$C$10:$O$796,V$3,FALSE)</f>
        <v>556</v>
      </c>
      <c r="E17">
        <f>VLOOKUP($A17,'table 1008C'!$C$10:$O$796,W$3,FALSE)</f>
        <v>254</v>
      </c>
      <c r="F17">
        <f>VLOOKUP($A17,'table 1008C'!$C$10:$O$796,X$3,FALSE)</f>
        <v>601</v>
      </c>
      <c r="G17">
        <f>VLOOKUP($A17,'table 1008C'!$C$10:$O$796,Y$3,FALSE)</f>
        <v>340</v>
      </c>
      <c r="H17">
        <f>VLOOKUP($A17,'table 1008C'!$C$10:$O$796,Z$3,FALSE)</f>
        <v>304</v>
      </c>
      <c r="I17">
        <f>VLOOKUP($A17,'table 1008C'!$C$10:$O$796,AA$3,FALSE)</f>
        <v>412</v>
      </c>
      <c r="J17">
        <f>VLOOKUP($A17,'table 1008C'!$C$10:$O$796,AB$3,FALSE)</f>
        <v>149</v>
      </c>
      <c r="K17">
        <f>VLOOKUP($A17,'table 1008C'!$C$10:$O$796,AC$3,FALSE)</f>
        <v>242</v>
      </c>
      <c r="L17">
        <f>VLOOKUP($A17,'table 1008C'!$C$10:$O$796,AD$3,FALSE)</f>
        <v>283</v>
      </c>
      <c r="M17">
        <f>VLOOKUP($A17,'table 1008C'!$C$10:$O$796,AE$3,FALSE)</f>
        <v>383</v>
      </c>
      <c r="N17">
        <f>VLOOKUP($A17,'table 1008C'!$C$10:$O$796,AF$3,FALSE)</f>
        <v>251</v>
      </c>
      <c r="O17" t="str">
        <f>VLOOKUP($A17,'table 1008C'!$C$10:$O$796,AG$3,FALSE)</f>
        <v>..</v>
      </c>
      <c r="V17">
        <f>IF(D17="..","..",VLOOKUP($A17,'16-64 population'!$A$8:$L$432,V$3,FALSE))</f>
        <v>111357</v>
      </c>
      <c r="W17">
        <f>IF(E17="..","..",VLOOKUP($A17,'16-64 population'!$A$8:$L$432,W$3,FALSE))</f>
        <v>111952</v>
      </c>
      <c r="X17">
        <f>IF(F17="..","..",VLOOKUP($A17,'16-64 population'!$A$8:$L$432,X$3,FALSE))</f>
        <v>112962</v>
      </c>
      <c r="Y17">
        <f>IF(G17="..","..",VLOOKUP($A17,'16-64 population'!$A$8:$L$432,Y$3,FALSE))</f>
        <v>113530</v>
      </c>
      <c r="Z17">
        <f>IF(H17="..","..",VLOOKUP($A17,'16-64 population'!$A$8:$L$432,Z$3,FALSE))</f>
        <v>114841</v>
      </c>
      <c r="AA17">
        <f>IF(I17="..","..",VLOOKUP($A17,'16-64 population'!$A$8:$L$432,AA$3,FALSE))</f>
        <v>116383</v>
      </c>
      <c r="AB17">
        <f>IF(J17="..","..",VLOOKUP($A17,'16-64 population'!$A$8:$L$432,AB$3,FALSE))</f>
        <v>118811</v>
      </c>
      <c r="AC17">
        <f>IF(K17="..","..",VLOOKUP($A17,'16-64 population'!$A$8:$L$432,AC$3,FALSE))</f>
        <v>121248</v>
      </c>
      <c r="AD17">
        <f>IF(L17="..","..",VLOOKUP($A17,'16-64 population'!$A$8:$L$432,AD$3,FALSE))</f>
        <v>122974</v>
      </c>
      <c r="AE17">
        <f>IF(M17="..","..",VLOOKUP($A17,'16-64 population'!$A$8:$L$432,AE$3,FALSE))</f>
        <v>124696</v>
      </c>
      <c r="AF17">
        <f>IF(N17="..","..",VLOOKUP($A17,'16-64 population'!$A$8:$L$432,AF$3,FALSE))</f>
        <v>126455</v>
      </c>
      <c r="AG17" t="str">
        <f>IF(O17="..","..",VLOOKUP($A17,'16-64 population'!$A$8:$M$432,AG$3,FALSE))</f>
        <v>..</v>
      </c>
      <c r="AM17">
        <f t="shared" si="1"/>
        <v>4.992950600321489</v>
      </c>
      <c r="AN17">
        <f t="shared" si="2"/>
        <v>2.2688294983564385</v>
      </c>
      <c r="AO17">
        <f t="shared" si="3"/>
        <v>5.3203732228537026</v>
      </c>
      <c r="AP17">
        <f t="shared" si="4"/>
        <v>2.9948031357350482</v>
      </c>
      <c r="AQ17">
        <f t="shared" si="5"/>
        <v>2.6471382171872415</v>
      </c>
      <c r="AR17">
        <f t="shared" si="6"/>
        <v>3.5400359158983701</v>
      </c>
      <c r="AS17">
        <f t="shared" si="7"/>
        <v>1.2540926345203727</v>
      </c>
      <c r="AT17">
        <f t="shared" si="8"/>
        <v>1.9959092108735814</v>
      </c>
      <c r="AU17">
        <f t="shared" si="9"/>
        <v>2.3012994616748257</v>
      </c>
      <c r="AV17">
        <f t="shared" si="10"/>
        <v>3.0714698145890806</v>
      </c>
      <c r="AW17">
        <f t="shared" si="11"/>
        <v>1.9848958127397098</v>
      </c>
      <c r="AX17" t="e">
        <f t="shared" si="0"/>
        <v>#VALUE!</v>
      </c>
    </row>
    <row r="18" spans="1:50" x14ac:dyDescent="0.3">
      <c r="A18" t="s">
        <v>207</v>
      </c>
      <c r="B18" t="str">
        <f>VLOOKUP($A18,class!$A$1:$B$455,2,FALSE)</f>
        <v>Shire District</v>
      </c>
      <c r="C18" t="str">
        <f>IFERROR(VLOOKUP($A18,classifications!A$3:C$334,3,FALSE),VLOOKUP($A18,classifications!I$2:K$28,3,FALSE))</f>
        <v>Predominantly Rural</v>
      </c>
      <c r="D18">
        <f>VLOOKUP($A18,'table 1008C'!$C$10:$O$796,V$3,FALSE)</f>
        <v>74</v>
      </c>
      <c r="E18">
        <f>VLOOKUP($A18,'table 1008C'!$C$10:$O$796,W$3,FALSE)</f>
        <v>163</v>
      </c>
      <c r="F18">
        <f>VLOOKUP($A18,'table 1008C'!$C$10:$O$796,X$3,FALSE)</f>
        <v>134</v>
      </c>
      <c r="G18">
        <f>VLOOKUP($A18,'table 1008C'!$C$10:$O$796,Y$3,FALSE)</f>
        <v>85</v>
      </c>
      <c r="H18">
        <f>VLOOKUP($A18,'table 1008C'!$C$10:$O$796,Z$3,FALSE)</f>
        <v>103</v>
      </c>
      <c r="I18">
        <f>VLOOKUP($A18,'table 1008C'!$C$10:$O$796,AA$3,FALSE)</f>
        <v>50</v>
      </c>
      <c r="J18">
        <f>VLOOKUP($A18,'table 1008C'!$C$10:$O$796,AB$3,FALSE)</f>
        <v>27</v>
      </c>
      <c r="K18">
        <f>VLOOKUP($A18,'table 1008C'!$C$10:$O$796,AC$3,FALSE)</f>
        <v>60</v>
      </c>
      <c r="L18">
        <f>VLOOKUP($A18,'table 1008C'!$C$10:$O$796,AD$3,FALSE)</f>
        <v>71</v>
      </c>
      <c r="M18">
        <f>VLOOKUP($A18,'table 1008C'!$C$10:$O$796,AE$3,FALSE)</f>
        <v>42</v>
      </c>
      <c r="N18">
        <f>VLOOKUP($A18,'table 1008C'!$C$10:$O$796,AF$3,FALSE)</f>
        <v>136</v>
      </c>
      <c r="O18">
        <f>VLOOKUP($A18,'table 1008C'!$C$10:$O$796,AG$3,FALSE)</f>
        <v>71</v>
      </c>
      <c r="V18">
        <f>IF(D18="..","..",VLOOKUP($A18,'16-64 population'!$A$8:$L$432,V$3,FALSE))</f>
        <v>53364</v>
      </c>
      <c r="W18">
        <f>IF(E18="..","..",VLOOKUP($A18,'16-64 population'!$A$8:$L$432,W$3,FALSE))</f>
        <v>53235</v>
      </c>
      <c r="X18">
        <f>IF(F18="..","..",VLOOKUP($A18,'16-64 population'!$A$8:$L$432,X$3,FALSE))</f>
        <v>52972</v>
      </c>
      <c r="Y18">
        <f>IF(G18="..","..",VLOOKUP($A18,'16-64 population'!$A$8:$L$432,Y$3,FALSE))</f>
        <v>52286</v>
      </c>
      <c r="Z18">
        <f>IF(H18="..","..",VLOOKUP($A18,'16-64 population'!$A$8:$L$432,Z$3,FALSE))</f>
        <v>52139</v>
      </c>
      <c r="AA18">
        <f>IF(I18="..","..",VLOOKUP($A18,'16-64 population'!$A$8:$L$432,AA$3,FALSE))</f>
        <v>52057</v>
      </c>
      <c r="AB18">
        <f>IF(J18="..","..",VLOOKUP($A18,'16-64 population'!$A$8:$L$432,AB$3,FALSE))</f>
        <v>51944</v>
      </c>
      <c r="AC18">
        <f>IF(K18="..","..",VLOOKUP($A18,'16-64 population'!$A$8:$L$432,AC$3,FALSE))</f>
        <v>51912</v>
      </c>
      <c r="AD18">
        <f>IF(L18="..","..",VLOOKUP($A18,'16-64 population'!$A$8:$L$432,AD$3,FALSE))</f>
        <v>52033</v>
      </c>
      <c r="AE18">
        <f>IF(M18="..","..",VLOOKUP($A18,'16-64 population'!$A$8:$L$432,AE$3,FALSE))</f>
        <v>52143</v>
      </c>
      <c r="AF18">
        <f>IF(N18="..","..",VLOOKUP($A18,'16-64 population'!$A$8:$L$432,AF$3,FALSE))</f>
        <v>52179</v>
      </c>
      <c r="AG18">
        <f>IF(O18="..","..",VLOOKUP($A18,'16-64 population'!$A$8:$M$432,AG$3,FALSE))</f>
        <v>52714</v>
      </c>
      <c r="AM18">
        <f t="shared" si="1"/>
        <v>1.3867026459785623</v>
      </c>
      <c r="AN18">
        <f t="shared" si="2"/>
        <v>3.0618953695876772</v>
      </c>
      <c r="AO18">
        <f t="shared" si="3"/>
        <v>2.5296382994789699</v>
      </c>
      <c r="AP18">
        <f t="shared" si="4"/>
        <v>1.6256741766438434</v>
      </c>
      <c r="AQ18">
        <f t="shared" si="5"/>
        <v>1.9754885977866854</v>
      </c>
      <c r="AR18">
        <f t="shared" si="6"/>
        <v>0.96048562153024564</v>
      </c>
      <c r="AS18">
        <f t="shared" si="7"/>
        <v>0.51979054366240562</v>
      </c>
      <c r="AT18">
        <f t="shared" si="8"/>
        <v>1.1558021266759131</v>
      </c>
      <c r="AU18">
        <f t="shared" si="9"/>
        <v>1.3645186708435031</v>
      </c>
      <c r="AV18">
        <f t="shared" si="10"/>
        <v>0.80547724526782116</v>
      </c>
      <c r="AW18">
        <f t="shared" si="11"/>
        <v>2.6064125414438757</v>
      </c>
      <c r="AX18">
        <f t="shared" si="0"/>
        <v>1.3468907690556589</v>
      </c>
    </row>
    <row r="19" spans="1:50" x14ac:dyDescent="0.3">
      <c r="A19" t="s">
        <v>60</v>
      </c>
      <c r="B19" t="str">
        <f>VLOOKUP($A19,class!$A$1:$B$455,2,FALSE)</f>
        <v>London Borough</v>
      </c>
      <c r="C19" t="str">
        <f>IFERROR(VLOOKUP($A19,classifications!A$3:C$334,3,FALSE),VLOOKUP($A19,classifications!I$2:K$28,3,FALSE))</f>
        <v>Predominantly Urban</v>
      </c>
      <c r="D19">
        <f>VLOOKUP($A19,'table 1008C'!$C$10:$O$796,V$3,FALSE)</f>
        <v>189</v>
      </c>
      <c r="E19">
        <f>VLOOKUP($A19,'table 1008C'!$C$10:$O$796,W$3,FALSE)</f>
        <v>284</v>
      </c>
      <c r="F19">
        <f>VLOOKUP($A19,'table 1008C'!$C$10:$O$796,X$3,FALSE)</f>
        <v>384</v>
      </c>
      <c r="G19">
        <f>VLOOKUP($A19,'table 1008C'!$C$10:$O$796,Y$3,FALSE)</f>
        <v>114</v>
      </c>
      <c r="H19">
        <f>VLOOKUP($A19,'table 1008C'!$C$10:$O$796,Z$3,FALSE)</f>
        <v>530</v>
      </c>
      <c r="I19">
        <f>VLOOKUP($A19,'table 1008C'!$C$10:$O$796,AA$3,FALSE)</f>
        <v>1200</v>
      </c>
      <c r="J19">
        <f>VLOOKUP($A19,'table 1008C'!$C$10:$O$796,AB$3,FALSE)</f>
        <v>318</v>
      </c>
      <c r="K19">
        <f>VLOOKUP($A19,'table 1008C'!$C$10:$O$796,AC$3,FALSE)</f>
        <v>59</v>
      </c>
      <c r="L19">
        <f>VLOOKUP($A19,'table 1008C'!$C$10:$O$796,AD$3,FALSE)</f>
        <v>320</v>
      </c>
      <c r="M19">
        <f>VLOOKUP($A19,'table 1008C'!$C$10:$O$796,AE$3,FALSE)</f>
        <v>275</v>
      </c>
      <c r="N19">
        <f>VLOOKUP($A19,'table 1008C'!$C$10:$O$796,AF$3,FALSE)</f>
        <v>101</v>
      </c>
      <c r="O19">
        <f>VLOOKUP($A19,'table 1008C'!$C$10:$O$796,AG$3,FALSE)</f>
        <v>590</v>
      </c>
      <c r="V19">
        <f>IF(D19="..","..",VLOOKUP($A19,'16-64 population'!$A$8:$L$432,V$3,FALSE))</f>
        <v>112268</v>
      </c>
      <c r="W19">
        <f>IF(E19="..","..",VLOOKUP($A19,'16-64 population'!$A$8:$L$432,W$3,FALSE))</f>
        <v>116171</v>
      </c>
      <c r="X19">
        <f>IF(F19="..","..",VLOOKUP($A19,'16-64 population'!$A$8:$L$432,X$3,FALSE))</f>
        <v>119166</v>
      </c>
      <c r="Y19">
        <f>IF(G19="..","..",VLOOKUP($A19,'16-64 population'!$A$8:$L$432,Y$3,FALSE))</f>
        <v>120718</v>
      </c>
      <c r="Z19">
        <f>IF(H19="..","..",VLOOKUP($A19,'16-64 population'!$A$8:$L$432,Z$3,FALSE))</f>
        <v>122874</v>
      </c>
      <c r="AA19">
        <f>IF(I19="..","..",VLOOKUP($A19,'16-64 population'!$A$8:$L$432,AA$3,FALSE))</f>
        <v>125635</v>
      </c>
      <c r="AB19">
        <f>IF(J19="..","..",VLOOKUP($A19,'16-64 population'!$A$8:$L$432,AB$3,FALSE))</f>
        <v>128584</v>
      </c>
      <c r="AC19">
        <f>IF(K19="..","..",VLOOKUP($A19,'16-64 population'!$A$8:$L$432,AC$3,FALSE))</f>
        <v>131749</v>
      </c>
      <c r="AD19">
        <f>IF(L19="..","..",VLOOKUP($A19,'16-64 population'!$A$8:$L$432,AD$3,FALSE))</f>
        <v>133380</v>
      </c>
      <c r="AE19">
        <f>IF(M19="..","..",VLOOKUP($A19,'16-64 population'!$A$8:$L$432,AE$3,FALSE))</f>
        <v>134378</v>
      </c>
      <c r="AF19">
        <f>IF(N19="..","..",VLOOKUP($A19,'16-64 population'!$A$8:$L$432,AF$3,FALSE))</f>
        <v>135145</v>
      </c>
      <c r="AG19">
        <f>IF(O19="..","..",VLOOKUP($A19,'16-64 population'!$A$8:$M$432,AG$3,FALSE))</f>
        <v>135749</v>
      </c>
      <c r="AM19">
        <f t="shared" si="1"/>
        <v>1.6834716927352407</v>
      </c>
      <c r="AN19">
        <f t="shared" si="2"/>
        <v>2.4446720782295062</v>
      </c>
      <c r="AO19">
        <f t="shared" si="3"/>
        <v>3.2223956497658728</v>
      </c>
      <c r="AP19">
        <f t="shared" si="4"/>
        <v>0.94434964131281163</v>
      </c>
      <c r="AQ19">
        <f t="shared" si="5"/>
        <v>4.3133616550287286</v>
      </c>
      <c r="AR19">
        <f t="shared" si="6"/>
        <v>9.5514784892744853</v>
      </c>
      <c r="AS19">
        <f t="shared" si="7"/>
        <v>2.4730915199402723</v>
      </c>
      <c r="AT19">
        <f t="shared" si="8"/>
        <v>0.4478212358348071</v>
      </c>
      <c r="AU19">
        <f t="shared" si="9"/>
        <v>2.3991602938971361</v>
      </c>
      <c r="AV19">
        <f t="shared" si="10"/>
        <v>2.046465939365075</v>
      </c>
      <c r="AW19">
        <f t="shared" si="11"/>
        <v>0.74734544378260381</v>
      </c>
      <c r="AX19">
        <f t="shared" si="0"/>
        <v>4.3462566943402896</v>
      </c>
    </row>
    <row r="20" spans="1:50" x14ac:dyDescent="0.3">
      <c r="A20" t="s">
        <v>70</v>
      </c>
      <c r="B20" t="str">
        <f>VLOOKUP($A20,class!$A$1:$B$455,2,FALSE)</f>
        <v>London Borough</v>
      </c>
      <c r="C20" t="str">
        <f>IFERROR(VLOOKUP($A20,classifications!A$3:C$334,3,FALSE),VLOOKUP($A20,classifications!I$2:K$28,3,FALSE))</f>
        <v>Predominantly Urban</v>
      </c>
      <c r="D20">
        <f>VLOOKUP($A20,'table 1008C'!$C$10:$O$796,V$3,FALSE)</f>
        <v>214</v>
      </c>
      <c r="E20">
        <f>VLOOKUP($A20,'table 1008C'!$C$10:$O$796,W$3,FALSE)</f>
        <v>392</v>
      </c>
      <c r="F20">
        <f>VLOOKUP($A20,'table 1008C'!$C$10:$O$796,X$3,FALSE)</f>
        <v>666</v>
      </c>
      <c r="G20">
        <f>VLOOKUP($A20,'table 1008C'!$C$10:$O$796,Y$3,FALSE)</f>
        <v>357</v>
      </c>
      <c r="H20">
        <f>VLOOKUP($A20,'table 1008C'!$C$10:$O$796,Z$3,FALSE)</f>
        <v>393</v>
      </c>
      <c r="I20">
        <f>VLOOKUP($A20,'table 1008C'!$C$10:$O$796,AA$3,FALSE)</f>
        <v>441</v>
      </c>
      <c r="J20">
        <f>VLOOKUP($A20,'table 1008C'!$C$10:$O$796,AB$3,FALSE)</f>
        <v>128</v>
      </c>
      <c r="K20">
        <f>VLOOKUP($A20,'table 1008C'!$C$10:$O$796,AC$3,FALSE)</f>
        <v>320</v>
      </c>
      <c r="L20">
        <f>VLOOKUP($A20,'table 1008C'!$C$10:$O$796,AD$3,FALSE)</f>
        <v>237</v>
      </c>
      <c r="M20">
        <f>VLOOKUP($A20,'table 1008C'!$C$10:$O$796,AE$3,FALSE)</f>
        <v>150</v>
      </c>
      <c r="N20">
        <f>VLOOKUP($A20,'table 1008C'!$C$10:$O$796,AF$3,FALSE)</f>
        <v>247</v>
      </c>
      <c r="O20">
        <f>VLOOKUP($A20,'table 1008C'!$C$10:$O$796,AG$3,FALSE)</f>
        <v>667</v>
      </c>
      <c r="V20">
        <f>IF(D20="..","..",VLOOKUP($A20,'16-64 population'!$A$8:$L$432,V$3,FALSE))</f>
        <v>228299</v>
      </c>
      <c r="W20">
        <f>IF(E20="..","..",VLOOKUP($A20,'16-64 population'!$A$8:$L$432,W$3,FALSE))</f>
        <v>231634</v>
      </c>
      <c r="X20">
        <f>IF(F20="..","..",VLOOKUP($A20,'16-64 population'!$A$8:$L$432,X$3,FALSE))</f>
        <v>235392</v>
      </c>
      <c r="Y20">
        <f>IF(G20="..","..",VLOOKUP($A20,'16-64 population'!$A$8:$L$432,Y$3,FALSE))</f>
        <v>237904</v>
      </c>
      <c r="Z20">
        <f>IF(H20="..","..",VLOOKUP($A20,'16-64 population'!$A$8:$L$432,Z$3,FALSE))</f>
        <v>239962</v>
      </c>
      <c r="AA20">
        <f>IF(I20="..","..",VLOOKUP($A20,'16-64 population'!$A$8:$L$432,AA$3,FALSE))</f>
        <v>242838</v>
      </c>
      <c r="AB20">
        <f>IF(J20="..","..",VLOOKUP($A20,'16-64 population'!$A$8:$L$432,AB$3,FALSE))</f>
        <v>245697</v>
      </c>
      <c r="AC20">
        <f>IF(K20="..","..",VLOOKUP($A20,'16-64 population'!$A$8:$L$432,AC$3,FALSE))</f>
        <v>249052</v>
      </c>
      <c r="AD20">
        <f>IF(L20="..","..",VLOOKUP($A20,'16-64 population'!$A$8:$L$432,AD$3,FALSE))</f>
        <v>249882</v>
      </c>
      <c r="AE20">
        <f>IF(M20="..","..",VLOOKUP($A20,'16-64 population'!$A$8:$L$432,AE$3,FALSE))</f>
        <v>251855</v>
      </c>
      <c r="AF20">
        <f>IF(N20="..","..",VLOOKUP($A20,'16-64 population'!$A$8:$L$432,AF$3,FALSE))</f>
        <v>254007</v>
      </c>
      <c r="AG20">
        <f>IF(O20="..","..",VLOOKUP($A20,'16-64 population'!$A$8:$M$432,AG$3,FALSE))</f>
        <v>255524</v>
      </c>
      <c r="AM20">
        <f t="shared" si="1"/>
        <v>0.93736722456077337</v>
      </c>
      <c r="AN20">
        <f t="shared" si="2"/>
        <v>1.6923249609297426</v>
      </c>
      <c r="AO20">
        <f t="shared" si="3"/>
        <v>2.8293230016313213</v>
      </c>
      <c r="AP20">
        <f t="shared" si="4"/>
        <v>1.5006052861658485</v>
      </c>
      <c r="AQ20">
        <f t="shared" si="5"/>
        <v>1.6377593118910494</v>
      </c>
      <c r="AR20">
        <f t="shared" si="6"/>
        <v>1.8160254984804685</v>
      </c>
      <c r="AS20">
        <f t="shared" si="7"/>
        <v>0.52096688197251084</v>
      </c>
      <c r="AT20">
        <f t="shared" si="8"/>
        <v>1.2848722355170807</v>
      </c>
      <c r="AU20">
        <f t="shared" si="9"/>
        <v>0.94844766729896512</v>
      </c>
      <c r="AV20">
        <f t="shared" si="10"/>
        <v>0.59558079053423596</v>
      </c>
      <c r="AW20">
        <f t="shared" si="11"/>
        <v>0.97241414606684062</v>
      </c>
      <c r="AX20">
        <f t="shared" si="0"/>
        <v>2.6103223180601431</v>
      </c>
    </row>
    <row r="21" spans="1:50" x14ac:dyDescent="0.3">
      <c r="A21" t="s">
        <v>228</v>
      </c>
      <c r="B21" t="str">
        <f>VLOOKUP($A21,class!$A$1:$B$455,2,FALSE)</f>
        <v>Metropolitan District</v>
      </c>
      <c r="C21" t="str">
        <f>IFERROR(VLOOKUP($A21,classifications!A$3:C$334,3,FALSE),VLOOKUP($A21,classifications!I$2:K$28,3,FALSE))</f>
        <v>Predominantly Urban</v>
      </c>
      <c r="D21">
        <f>VLOOKUP($A21,'table 1008C'!$C$10:$O$796,V$3,FALSE)</f>
        <v>300</v>
      </c>
      <c r="E21">
        <f>VLOOKUP($A21,'table 1008C'!$C$10:$O$796,W$3,FALSE)</f>
        <v>472</v>
      </c>
      <c r="F21">
        <f>VLOOKUP($A21,'table 1008C'!$C$10:$O$796,X$3,FALSE)</f>
        <v>374</v>
      </c>
      <c r="G21">
        <f>VLOOKUP($A21,'table 1008C'!$C$10:$O$796,Y$3,FALSE)</f>
        <v>157</v>
      </c>
      <c r="H21">
        <f>VLOOKUP($A21,'table 1008C'!$C$10:$O$796,Z$3,FALSE)</f>
        <v>215</v>
      </c>
      <c r="I21">
        <f>VLOOKUP($A21,'table 1008C'!$C$10:$O$796,AA$3,FALSE)</f>
        <v>217</v>
      </c>
      <c r="J21">
        <f>VLOOKUP($A21,'table 1008C'!$C$10:$O$796,AB$3,FALSE)</f>
        <v>169</v>
      </c>
      <c r="K21">
        <f>VLOOKUP($A21,'table 1008C'!$C$10:$O$796,AC$3,FALSE)</f>
        <v>172</v>
      </c>
      <c r="L21">
        <f>VLOOKUP($A21,'table 1008C'!$C$10:$O$796,AD$3,FALSE)</f>
        <v>130</v>
      </c>
      <c r="M21">
        <f>VLOOKUP($A21,'table 1008C'!$C$10:$O$796,AE$3,FALSE)</f>
        <v>209</v>
      </c>
      <c r="N21">
        <f>VLOOKUP($A21,'table 1008C'!$C$10:$O$796,AF$3,FALSE)</f>
        <v>208</v>
      </c>
      <c r="O21">
        <f>VLOOKUP($A21,'table 1008C'!$C$10:$O$796,AG$3,FALSE)</f>
        <v>228</v>
      </c>
      <c r="V21">
        <f>IF(D21="..","..",VLOOKUP($A21,'16-64 population'!$A$8:$L$432,V$3,FALSE))</f>
        <v>147573</v>
      </c>
      <c r="W21">
        <f>IF(E21="..","..",VLOOKUP($A21,'16-64 population'!$A$8:$L$432,W$3,FALSE))</f>
        <v>147783</v>
      </c>
      <c r="X21">
        <f>IF(F21="..","..",VLOOKUP($A21,'16-64 population'!$A$8:$L$432,X$3,FALSE))</f>
        <v>148553</v>
      </c>
      <c r="Y21">
        <f>IF(G21="..","..",VLOOKUP($A21,'16-64 population'!$A$8:$L$432,Y$3,FALSE))</f>
        <v>148673</v>
      </c>
      <c r="Z21">
        <f>IF(H21="..","..",VLOOKUP($A21,'16-64 population'!$A$8:$L$432,Z$3,FALSE))</f>
        <v>149515</v>
      </c>
      <c r="AA21">
        <f>IF(I21="..","..",VLOOKUP($A21,'16-64 population'!$A$8:$L$432,AA$3,FALSE))</f>
        <v>150234</v>
      </c>
      <c r="AB21">
        <f>IF(J21="..","..",VLOOKUP($A21,'16-64 population'!$A$8:$L$432,AB$3,FALSE))</f>
        <v>150958</v>
      </c>
      <c r="AC21">
        <f>IF(K21="..","..",VLOOKUP($A21,'16-64 population'!$A$8:$L$432,AC$3,FALSE))</f>
        <v>151597</v>
      </c>
      <c r="AD21">
        <f>IF(L21="..","..",VLOOKUP($A21,'16-64 population'!$A$8:$L$432,AD$3,FALSE))</f>
        <v>151710</v>
      </c>
      <c r="AE21">
        <f>IF(M21="..","..",VLOOKUP($A21,'16-64 population'!$A$8:$L$432,AE$3,FALSE))</f>
        <v>152202</v>
      </c>
      <c r="AF21">
        <f>IF(N21="..","..",VLOOKUP($A21,'16-64 population'!$A$8:$L$432,AF$3,FALSE))</f>
        <v>152684</v>
      </c>
      <c r="AG21">
        <f>IF(O21="..","..",VLOOKUP($A21,'16-64 population'!$A$8:$M$432,AG$3,FALSE))</f>
        <v>153077</v>
      </c>
      <c r="AM21">
        <f t="shared" si="1"/>
        <v>2.0328921957268604</v>
      </c>
      <c r="AN21">
        <f t="shared" si="2"/>
        <v>3.1938720962492306</v>
      </c>
      <c r="AO21">
        <f t="shared" si="3"/>
        <v>2.5176199740160077</v>
      </c>
      <c r="AP21">
        <f t="shared" si="4"/>
        <v>1.0560088247361659</v>
      </c>
      <c r="AQ21">
        <f t="shared" si="5"/>
        <v>1.4379828110891886</v>
      </c>
      <c r="AR21">
        <f t="shared" si="6"/>
        <v>1.4444133817910725</v>
      </c>
      <c r="AS21">
        <f t="shared" si="7"/>
        <v>1.1195166867605559</v>
      </c>
      <c r="AT21">
        <f t="shared" si="8"/>
        <v>1.1345870960507134</v>
      </c>
      <c r="AU21">
        <f t="shared" si="9"/>
        <v>0.85689802913453295</v>
      </c>
      <c r="AV21">
        <f t="shared" si="10"/>
        <v>1.3731751225345266</v>
      </c>
      <c r="AW21">
        <f t="shared" si="11"/>
        <v>1.3622907442823087</v>
      </c>
      <c r="AX21">
        <f t="shared" si="0"/>
        <v>1.4894464877153328</v>
      </c>
    </row>
    <row r="22" spans="1:50" x14ac:dyDescent="0.3">
      <c r="A22" t="s">
        <v>170</v>
      </c>
      <c r="B22" t="str">
        <f>VLOOKUP($A22,class!$A$1:$B$455,2,FALSE)</f>
        <v>Shire District</v>
      </c>
      <c r="C22" t="str">
        <f>IFERROR(VLOOKUP($A22,classifications!A$3:C$334,3,FALSE),VLOOKUP($A22,classifications!I$2:K$28,3,FALSE))</f>
        <v>Urban with Significant Rural</v>
      </c>
      <c r="D22">
        <f>VLOOKUP($A22,'table 1008C'!$C$10:$O$796,V$3,FALSE)</f>
        <v>0</v>
      </c>
      <c r="E22">
        <f>VLOOKUP($A22,'table 1008C'!$C$10:$O$796,W$3,FALSE)</f>
        <v>62</v>
      </c>
      <c r="F22">
        <f>VLOOKUP($A22,'table 1008C'!$C$10:$O$796,X$3,FALSE)</f>
        <v>14</v>
      </c>
      <c r="G22">
        <f>VLOOKUP($A22,'table 1008C'!$C$10:$O$796,Y$3,FALSE)</f>
        <v>11</v>
      </c>
      <c r="H22">
        <f>VLOOKUP($A22,'table 1008C'!$C$10:$O$796,Z$3,FALSE)</f>
        <v>27</v>
      </c>
      <c r="I22">
        <f>VLOOKUP($A22,'table 1008C'!$C$10:$O$796,AA$3,FALSE)</f>
        <v>0</v>
      </c>
      <c r="J22">
        <f>VLOOKUP($A22,'table 1008C'!$C$10:$O$796,AB$3,FALSE)</f>
        <v>2</v>
      </c>
      <c r="K22">
        <f>VLOOKUP($A22,'table 1008C'!$C$10:$O$796,AC$3,FALSE)</f>
        <v>0</v>
      </c>
      <c r="L22">
        <f>VLOOKUP($A22,'table 1008C'!$C$10:$O$796,AD$3,FALSE)</f>
        <v>8</v>
      </c>
      <c r="M22">
        <f>VLOOKUP($A22,'table 1008C'!$C$10:$O$796,AE$3,FALSE)</f>
        <v>0</v>
      </c>
      <c r="N22">
        <f>VLOOKUP($A22,'table 1008C'!$C$10:$O$796,AF$3,FALSE)</f>
        <v>0</v>
      </c>
      <c r="O22">
        <f>VLOOKUP($A22,'table 1008C'!$C$10:$O$796,AG$3,FALSE)</f>
        <v>0</v>
      </c>
      <c r="V22">
        <f>IF(D22="..","..",VLOOKUP($A22,'16-64 population'!$A$8:$L$432,V$3,FALSE))</f>
        <v>44212</v>
      </c>
      <c r="W22">
        <f>IF(E22="..","..",VLOOKUP($A22,'16-64 population'!$A$8:$L$432,W$3,FALSE))</f>
        <v>43988</v>
      </c>
      <c r="X22">
        <f>IF(F22="..","..",VLOOKUP($A22,'16-64 population'!$A$8:$L$432,X$3,FALSE))</f>
        <v>43698</v>
      </c>
      <c r="Y22">
        <f>IF(G22="..","..",VLOOKUP($A22,'16-64 population'!$A$8:$L$432,Y$3,FALSE))</f>
        <v>42916</v>
      </c>
      <c r="Z22">
        <f>IF(H22="..","..",VLOOKUP($A22,'16-64 population'!$A$8:$L$432,Z$3,FALSE))</f>
        <v>42160</v>
      </c>
      <c r="AA22">
        <f>IF(I22="..","..",VLOOKUP($A22,'16-64 population'!$A$8:$L$432,AA$3,FALSE))</f>
        <v>41875</v>
      </c>
      <c r="AB22">
        <f>IF(J22="..","..",VLOOKUP($A22,'16-64 population'!$A$8:$L$432,AB$3,FALSE))</f>
        <v>41696</v>
      </c>
      <c r="AC22">
        <f>IF(K22="..","..",VLOOKUP($A22,'16-64 population'!$A$8:$L$432,AC$3,FALSE))</f>
        <v>41341</v>
      </c>
      <c r="AD22">
        <f>IF(L22="..","..",VLOOKUP($A22,'16-64 population'!$A$8:$L$432,AD$3,FALSE))</f>
        <v>40980</v>
      </c>
      <c r="AE22">
        <f>IF(M22="..","..",VLOOKUP($A22,'16-64 population'!$A$8:$L$432,AE$3,FALSE))</f>
        <v>40920</v>
      </c>
      <c r="AF22">
        <f>IF(N22="..","..",VLOOKUP($A22,'16-64 population'!$A$8:$L$432,AF$3,FALSE))</f>
        <v>40678</v>
      </c>
      <c r="AG22">
        <f>IF(O22="..","..",VLOOKUP($A22,'16-64 population'!$A$8:$M$432,AG$3,FALSE))</f>
        <v>40394</v>
      </c>
      <c r="AM22">
        <f t="shared" si="1"/>
        <v>0</v>
      </c>
      <c r="AN22">
        <f t="shared" si="2"/>
        <v>1.409475311448577</v>
      </c>
      <c r="AO22">
        <f t="shared" si="3"/>
        <v>0.32038079545974646</v>
      </c>
      <c r="AP22">
        <f t="shared" si="4"/>
        <v>0.25631466119862056</v>
      </c>
      <c r="AQ22">
        <f t="shared" si="5"/>
        <v>0.64041745730550292</v>
      </c>
      <c r="AR22">
        <f t="shared" si="6"/>
        <v>0</v>
      </c>
      <c r="AS22">
        <f t="shared" si="7"/>
        <v>4.7966231772831928E-2</v>
      </c>
      <c r="AT22">
        <f t="shared" si="8"/>
        <v>0</v>
      </c>
      <c r="AU22">
        <f t="shared" si="9"/>
        <v>0.19521717911176184</v>
      </c>
      <c r="AV22">
        <f t="shared" si="10"/>
        <v>0</v>
      </c>
      <c r="AW22">
        <f t="shared" si="11"/>
        <v>0</v>
      </c>
      <c r="AX22">
        <f t="shared" si="0"/>
        <v>0</v>
      </c>
    </row>
    <row r="23" spans="1:50" x14ac:dyDescent="0.3">
      <c r="A23" t="s">
        <v>65</v>
      </c>
      <c r="B23" t="str">
        <f>VLOOKUP($A23,class!$A$1:$B$455,2,FALSE)</f>
        <v>Shire District</v>
      </c>
      <c r="C23" t="str">
        <f>IFERROR(VLOOKUP($A23,classifications!A$3:C$334,3,FALSE),VLOOKUP($A23,classifications!I$2:K$28,3,FALSE))</f>
        <v>Predominantly Urban</v>
      </c>
      <c r="D23">
        <f>VLOOKUP($A23,'table 1008C'!$C$10:$O$796,V$3,FALSE)</f>
        <v>302</v>
      </c>
      <c r="E23">
        <f>VLOOKUP($A23,'table 1008C'!$C$10:$O$796,W$3,FALSE)</f>
        <v>191</v>
      </c>
      <c r="F23">
        <f>VLOOKUP($A23,'table 1008C'!$C$10:$O$796,X$3,FALSE)</f>
        <v>361</v>
      </c>
      <c r="G23">
        <f>VLOOKUP($A23,'table 1008C'!$C$10:$O$796,Y$3,FALSE)</f>
        <v>221</v>
      </c>
      <c r="H23">
        <f>VLOOKUP($A23,'table 1008C'!$C$10:$O$796,Z$3,FALSE)</f>
        <v>5</v>
      </c>
      <c r="I23">
        <f>VLOOKUP($A23,'table 1008C'!$C$10:$O$796,AA$3,FALSE)</f>
        <v>134</v>
      </c>
      <c r="J23">
        <f>VLOOKUP($A23,'table 1008C'!$C$10:$O$796,AB$3,FALSE)</f>
        <v>56</v>
      </c>
      <c r="K23">
        <f>VLOOKUP($A23,'table 1008C'!$C$10:$O$796,AC$3,FALSE)</f>
        <v>14</v>
      </c>
      <c r="L23">
        <f>VLOOKUP($A23,'table 1008C'!$C$10:$O$796,AD$3,FALSE)</f>
        <v>61</v>
      </c>
      <c r="M23">
        <f>VLOOKUP($A23,'table 1008C'!$C$10:$O$796,AE$3,FALSE)</f>
        <v>73</v>
      </c>
      <c r="N23">
        <f>VLOOKUP($A23,'table 1008C'!$C$10:$O$796,AF$3,FALSE)</f>
        <v>74</v>
      </c>
      <c r="O23">
        <f>VLOOKUP($A23,'table 1008C'!$C$10:$O$796,AG$3,FALSE)</f>
        <v>66</v>
      </c>
      <c r="V23">
        <f>IF(D23="..","..",VLOOKUP($A23,'16-64 population'!$A$8:$L$432,V$3,FALSE))</f>
        <v>110718</v>
      </c>
      <c r="W23">
        <f>IF(E23="..","..",VLOOKUP($A23,'16-64 population'!$A$8:$L$432,W$3,FALSE))</f>
        <v>110918</v>
      </c>
      <c r="X23">
        <f>IF(F23="..","..",VLOOKUP($A23,'16-64 population'!$A$8:$L$432,X$3,FALSE))</f>
        <v>111412</v>
      </c>
      <c r="Y23">
        <f>IF(G23="..","..",VLOOKUP($A23,'16-64 population'!$A$8:$L$432,Y$3,FALSE))</f>
        <v>111498</v>
      </c>
      <c r="Z23">
        <f>IF(H23="..","..",VLOOKUP($A23,'16-64 population'!$A$8:$L$432,Z$3,FALSE))</f>
        <v>112114</v>
      </c>
      <c r="AA23">
        <f>IF(I23="..","..",VLOOKUP($A23,'16-64 population'!$A$8:$L$432,AA$3,FALSE))</f>
        <v>113290</v>
      </c>
      <c r="AB23">
        <f>IF(J23="..","..",VLOOKUP($A23,'16-64 population'!$A$8:$L$432,AB$3,FALSE))</f>
        <v>113908</v>
      </c>
      <c r="AC23">
        <f>IF(K23="..","..",VLOOKUP($A23,'16-64 population'!$A$8:$L$432,AC$3,FALSE))</f>
        <v>114571</v>
      </c>
      <c r="AD23">
        <f>IF(L23="..","..",VLOOKUP($A23,'16-64 population'!$A$8:$L$432,AD$3,FALSE))</f>
        <v>114532</v>
      </c>
      <c r="AE23">
        <f>IF(M23="..","..",VLOOKUP($A23,'16-64 population'!$A$8:$L$432,AE$3,FALSE))</f>
        <v>115191</v>
      </c>
      <c r="AF23">
        <f>IF(N23="..","..",VLOOKUP($A23,'16-64 population'!$A$8:$L$432,AF$3,FALSE))</f>
        <v>115415</v>
      </c>
      <c r="AG23">
        <f>IF(O23="..","..",VLOOKUP($A23,'16-64 population'!$A$8:$M$432,AG$3,FALSE))</f>
        <v>115403</v>
      </c>
      <c r="AM23">
        <f t="shared" si="1"/>
        <v>2.7276504272114743</v>
      </c>
      <c r="AN23">
        <f t="shared" si="2"/>
        <v>1.7219928235272903</v>
      </c>
      <c r="AO23">
        <f t="shared" si="3"/>
        <v>3.2402254694287866</v>
      </c>
      <c r="AP23">
        <f t="shared" si="4"/>
        <v>1.9820983336023963</v>
      </c>
      <c r="AQ23">
        <f t="shared" si="5"/>
        <v>4.4597463296287707E-2</v>
      </c>
      <c r="AR23">
        <f t="shared" si="6"/>
        <v>1.1828051902197898</v>
      </c>
      <c r="AS23">
        <f t="shared" si="7"/>
        <v>0.49162482003019981</v>
      </c>
      <c r="AT23">
        <f t="shared" si="8"/>
        <v>0.12219497080413019</v>
      </c>
      <c r="AU23">
        <f t="shared" si="9"/>
        <v>0.53260224216812768</v>
      </c>
      <c r="AV23">
        <f t="shared" si="10"/>
        <v>0.63373006571693968</v>
      </c>
      <c r="AW23">
        <f t="shared" si="11"/>
        <v>0.64116449335008441</v>
      </c>
      <c r="AX23">
        <f t="shared" si="0"/>
        <v>0.57190887585244743</v>
      </c>
    </row>
    <row r="24" spans="1:50" x14ac:dyDescent="0.3">
      <c r="A24" t="s">
        <v>233</v>
      </c>
      <c r="B24" t="str">
        <f>VLOOKUP($A24,class!$A$1:$B$455,2,FALSE)</f>
        <v>Shire District</v>
      </c>
      <c r="C24" t="str">
        <f>IFERROR(VLOOKUP($A24,classifications!A$3:C$334,3,FALSE),VLOOKUP($A24,classifications!I$2:K$28,3,FALSE))</f>
        <v>Urban with Significant Rural</v>
      </c>
      <c r="D24">
        <f>VLOOKUP($A24,'table 1008C'!$C$10:$O$796,V$3,FALSE)</f>
        <v>724</v>
      </c>
      <c r="E24">
        <f>VLOOKUP($A24,'table 1008C'!$C$10:$O$796,W$3,FALSE)</f>
        <v>375</v>
      </c>
      <c r="F24">
        <f>VLOOKUP($A24,'table 1008C'!$C$10:$O$796,X$3,FALSE)</f>
        <v>358</v>
      </c>
      <c r="G24">
        <f>VLOOKUP($A24,'table 1008C'!$C$10:$O$796,Y$3,FALSE)</f>
        <v>70</v>
      </c>
      <c r="H24">
        <f>VLOOKUP($A24,'table 1008C'!$C$10:$O$796,Z$3,FALSE)</f>
        <v>154</v>
      </c>
      <c r="I24">
        <f>VLOOKUP($A24,'table 1008C'!$C$10:$O$796,AA$3,FALSE)</f>
        <v>137</v>
      </c>
      <c r="J24">
        <f>VLOOKUP($A24,'table 1008C'!$C$10:$O$796,AB$3,FALSE)</f>
        <v>47</v>
      </c>
      <c r="K24">
        <f>VLOOKUP($A24,'table 1008C'!$C$10:$O$796,AC$3,FALSE)</f>
        <v>107</v>
      </c>
      <c r="L24">
        <f>VLOOKUP($A24,'table 1008C'!$C$10:$O$796,AD$3,FALSE)</f>
        <v>226</v>
      </c>
      <c r="M24">
        <f>VLOOKUP($A24,'table 1008C'!$C$10:$O$796,AE$3,FALSE)</f>
        <v>454</v>
      </c>
      <c r="N24">
        <f>VLOOKUP($A24,'table 1008C'!$C$10:$O$796,AF$3,FALSE)</f>
        <v>551</v>
      </c>
      <c r="O24">
        <f>VLOOKUP($A24,'table 1008C'!$C$10:$O$796,AG$3,FALSE)</f>
        <v>501</v>
      </c>
      <c r="V24">
        <f>IF(D24="..","..",VLOOKUP($A24,'16-64 population'!$A$8:$L$432,V$3,FALSE))</f>
        <v>108296</v>
      </c>
      <c r="W24">
        <f>IF(E24="..","..",VLOOKUP($A24,'16-64 population'!$A$8:$L$432,W$3,FALSE))</f>
        <v>109274</v>
      </c>
      <c r="X24">
        <f>IF(F24="..","..",VLOOKUP($A24,'16-64 population'!$A$8:$L$432,X$3,FALSE))</f>
        <v>110144</v>
      </c>
      <c r="Y24">
        <f>IF(G24="..","..",VLOOKUP($A24,'16-64 population'!$A$8:$L$432,Y$3,FALSE))</f>
        <v>110333</v>
      </c>
      <c r="Z24">
        <f>IF(H24="..","..",VLOOKUP($A24,'16-64 population'!$A$8:$L$432,Z$3,FALSE))</f>
        <v>110404</v>
      </c>
      <c r="AA24">
        <f>IF(I24="..","..",VLOOKUP($A24,'16-64 population'!$A$8:$L$432,AA$3,FALSE))</f>
        <v>110510</v>
      </c>
      <c r="AB24">
        <f>IF(J24="..","..",VLOOKUP($A24,'16-64 population'!$A$8:$L$432,AB$3,FALSE))</f>
        <v>110753</v>
      </c>
      <c r="AC24">
        <f>IF(K24="..","..",VLOOKUP($A24,'16-64 population'!$A$8:$L$432,AC$3,FALSE))</f>
        <v>110873</v>
      </c>
      <c r="AD24">
        <f>IF(L24="..","..",VLOOKUP($A24,'16-64 population'!$A$8:$L$432,AD$3,FALSE))</f>
        <v>110329</v>
      </c>
      <c r="AE24">
        <f>IF(M24="..","..",VLOOKUP($A24,'16-64 population'!$A$8:$L$432,AE$3,FALSE))</f>
        <v>110124</v>
      </c>
      <c r="AF24">
        <f>IF(N24="..","..",VLOOKUP($A24,'16-64 population'!$A$8:$L$432,AF$3,FALSE))</f>
        <v>110247</v>
      </c>
      <c r="AG24">
        <f>IF(O24="..","..",VLOOKUP($A24,'16-64 population'!$A$8:$M$432,AG$3,FALSE))</f>
        <v>110835</v>
      </c>
      <c r="AM24">
        <f t="shared" si="1"/>
        <v>6.6853808081554256</v>
      </c>
      <c r="AN24">
        <f t="shared" si="2"/>
        <v>3.4317403957025459</v>
      </c>
      <c r="AO24">
        <f t="shared" si="3"/>
        <v>3.2502905287623474</v>
      </c>
      <c r="AP24">
        <f t="shared" si="4"/>
        <v>0.63444300435952983</v>
      </c>
      <c r="AQ24">
        <f t="shared" si="5"/>
        <v>1.3948769972102462</v>
      </c>
      <c r="AR24">
        <f t="shared" si="6"/>
        <v>1.2397068138629987</v>
      </c>
      <c r="AS24">
        <f t="shared" si="7"/>
        <v>0.42436773721705057</v>
      </c>
      <c r="AT24">
        <f t="shared" si="8"/>
        <v>0.96506814102621918</v>
      </c>
      <c r="AU24">
        <f t="shared" si="9"/>
        <v>2.0484188200745046</v>
      </c>
      <c r="AV24">
        <f t="shared" si="10"/>
        <v>4.1226254040899351</v>
      </c>
      <c r="AW24">
        <f t="shared" si="11"/>
        <v>4.9978684227235206</v>
      </c>
      <c r="AX24">
        <f t="shared" si="0"/>
        <v>4.5202327784544591</v>
      </c>
    </row>
    <row r="25" spans="1:50" x14ac:dyDescent="0.3">
      <c r="A25" t="s">
        <v>351</v>
      </c>
      <c r="B25" t="str">
        <f>VLOOKUP($A25,class!$A$1:$B$455,2,FALSE)</f>
        <v>Shire District</v>
      </c>
      <c r="C25" t="str">
        <f>IFERROR(VLOOKUP($A25,classifications!A$3:C$334,3,FALSE),VLOOKUP($A25,classifications!I$2:K$28,3,FALSE))</f>
        <v>Predominantly Rural</v>
      </c>
      <c r="D25">
        <f>VLOOKUP($A25,'table 1008C'!$C$10:$O$796,V$3,FALSE)</f>
        <v>35</v>
      </c>
      <c r="E25">
        <f>VLOOKUP($A25,'table 1008C'!$C$10:$O$796,W$3,FALSE)</f>
        <v>32</v>
      </c>
      <c r="F25">
        <f>VLOOKUP($A25,'table 1008C'!$C$10:$O$796,X$3,FALSE)</f>
        <v>23</v>
      </c>
      <c r="G25">
        <f>VLOOKUP($A25,'table 1008C'!$C$10:$O$796,Y$3,FALSE)</f>
        <v>12</v>
      </c>
      <c r="H25">
        <f>VLOOKUP($A25,'table 1008C'!$C$10:$O$796,Z$3,FALSE)</f>
        <v>19</v>
      </c>
      <c r="I25">
        <f>VLOOKUP($A25,'table 1008C'!$C$10:$O$796,AA$3,FALSE)</f>
        <v>8</v>
      </c>
      <c r="J25">
        <f>VLOOKUP($A25,'table 1008C'!$C$10:$O$796,AB$3,FALSE)</f>
        <v>54</v>
      </c>
      <c r="K25">
        <f>VLOOKUP($A25,'table 1008C'!$C$10:$O$796,AC$3,FALSE)</f>
        <v>55</v>
      </c>
      <c r="L25">
        <f>VLOOKUP($A25,'table 1008C'!$C$10:$O$796,AD$3,FALSE)</f>
        <v>56</v>
      </c>
      <c r="M25">
        <f>VLOOKUP($A25,'table 1008C'!$C$10:$O$796,AE$3,FALSE)</f>
        <v>103</v>
      </c>
      <c r="N25">
        <f>VLOOKUP($A25,'table 1008C'!$C$10:$O$796,AF$3,FALSE)</f>
        <v>116</v>
      </c>
      <c r="O25">
        <f>VLOOKUP($A25,'table 1008C'!$C$10:$O$796,AG$3,FALSE)</f>
        <v>64</v>
      </c>
      <c r="V25">
        <f>IF(D25="..","..",VLOOKUP($A25,'16-64 population'!$A$8:$L$432,V$3,FALSE))</f>
        <v>71836</v>
      </c>
      <c r="W25">
        <f>IF(E25="..","..",VLOOKUP($A25,'16-64 population'!$A$8:$L$432,W$3,FALSE))</f>
        <v>71892</v>
      </c>
      <c r="X25">
        <f>IF(F25="..","..",VLOOKUP($A25,'16-64 population'!$A$8:$L$432,X$3,FALSE))</f>
        <v>71726</v>
      </c>
      <c r="Y25">
        <f>IF(G25="..","..",VLOOKUP($A25,'16-64 population'!$A$8:$L$432,Y$3,FALSE))</f>
        <v>71130</v>
      </c>
      <c r="Z25">
        <f>IF(H25="..","..",VLOOKUP($A25,'16-64 population'!$A$8:$L$432,Z$3,FALSE))</f>
        <v>70931</v>
      </c>
      <c r="AA25">
        <f>IF(I25="..","..",VLOOKUP($A25,'16-64 population'!$A$8:$L$432,AA$3,FALSE))</f>
        <v>70823</v>
      </c>
      <c r="AB25">
        <f>IF(J25="..","..",VLOOKUP($A25,'16-64 population'!$A$8:$L$432,AB$3,FALSE))</f>
        <v>70729</v>
      </c>
      <c r="AC25">
        <f>IF(K25="..","..",VLOOKUP($A25,'16-64 population'!$A$8:$L$432,AC$3,FALSE))</f>
        <v>70617</v>
      </c>
      <c r="AD25">
        <f>IF(L25="..","..",VLOOKUP($A25,'16-64 population'!$A$8:$L$432,AD$3,FALSE))</f>
        <v>70762</v>
      </c>
      <c r="AE25">
        <f>IF(M25="..","..",VLOOKUP($A25,'16-64 population'!$A$8:$L$432,AE$3,FALSE))</f>
        <v>70491</v>
      </c>
      <c r="AF25">
        <f>IF(N25="..","..",VLOOKUP($A25,'16-64 population'!$A$8:$L$432,AF$3,FALSE))</f>
        <v>70353</v>
      </c>
      <c r="AG25">
        <f>IF(O25="..","..",VLOOKUP($A25,'16-64 population'!$A$8:$M$432,AG$3,FALSE))</f>
        <v>70610</v>
      </c>
      <c r="AM25">
        <f t="shared" si="1"/>
        <v>0.48722089203185032</v>
      </c>
      <c r="AN25">
        <f t="shared" si="2"/>
        <v>0.44511211261336453</v>
      </c>
      <c r="AO25">
        <f t="shared" si="3"/>
        <v>0.32066475197278532</v>
      </c>
      <c r="AP25">
        <f t="shared" si="4"/>
        <v>0.16870518768452131</v>
      </c>
      <c r="AQ25">
        <f t="shared" si="5"/>
        <v>0.26786595423721649</v>
      </c>
      <c r="AR25">
        <f t="shared" si="6"/>
        <v>0.11295765499908222</v>
      </c>
      <c r="AS25">
        <f t="shared" si="7"/>
        <v>0.76347749862149894</v>
      </c>
      <c r="AT25">
        <f t="shared" si="8"/>
        <v>0.77884928558279165</v>
      </c>
      <c r="AU25">
        <f t="shared" si="9"/>
        <v>0.79138520674938528</v>
      </c>
      <c r="AV25">
        <f t="shared" si="10"/>
        <v>1.4611794413471224</v>
      </c>
      <c r="AW25">
        <f t="shared" si="11"/>
        <v>1.648828052819354</v>
      </c>
      <c r="AX25">
        <f t="shared" si="0"/>
        <v>0.90638719728083839</v>
      </c>
    </row>
    <row r="26" spans="1:50" x14ac:dyDescent="0.3">
      <c r="A26" t="s">
        <v>0</v>
      </c>
      <c r="B26" t="str">
        <f>VLOOKUP($A26,class!$A$1:$B$455,2,FALSE)</f>
        <v>Unitary Authority</v>
      </c>
      <c r="C26" t="str">
        <f>IFERROR(VLOOKUP($A26,classifications!A$3:C$334,3,FALSE),VLOOKUP($A26,classifications!I$2:K$28,3,FALSE))</f>
        <v>Urban with Significant Rural</v>
      </c>
      <c r="D26">
        <f>VLOOKUP($A26,'table 1008C'!$C$10:$O$796,V$3,FALSE)</f>
        <v>182</v>
      </c>
      <c r="E26">
        <f>VLOOKUP($A26,'table 1008C'!$C$10:$O$796,W$3,FALSE)</f>
        <v>130</v>
      </c>
      <c r="F26">
        <f>VLOOKUP($A26,'table 1008C'!$C$10:$O$796,X$3,FALSE)</f>
        <v>273</v>
      </c>
      <c r="G26">
        <f>VLOOKUP($A26,'table 1008C'!$C$10:$O$796,Y$3,FALSE)</f>
        <v>200</v>
      </c>
      <c r="H26">
        <f>VLOOKUP($A26,'table 1008C'!$C$10:$O$796,Z$3,FALSE)</f>
        <v>115</v>
      </c>
      <c r="I26">
        <f>VLOOKUP($A26,'table 1008C'!$C$10:$O$796,AA$3,FALSE)</f>
        <v>270</v>
      </c>
      <c r="J26">
        <f>VLOOKUP($A26,'table 1008C'!$C$10:$O$796,AB$3,FALSE)</f>
        <v>143</v>
      </c>
      <c r="K26">
        <f>VLOOKUP($A26,'table 1008C'!$C$10:$O$796,AC$3,FALSE)</f>
        <v>181</v>
      </c>
      <c r="L26">
        <f>VLOOKUP($A26,'table 1008C'!$C$10:$O$796,AD$3,FALSE)</f>
        <v>202</v>
      </c>
      <c r="M26">
        <f>VLOOKUP($A26,'table 1008C'!$C$10:$O$796,AE$3,FALSE)</f>
        <v>316</v>
      </c>
      <c r="N26">
        <f>VLOOKUP($A26,'table 1008C'!$C$10:$O$796,AF$3,FALSE)</f>
        <v>521</v>
      </c>
      <c r="O26">
        <f>VLOOKUP($A26,'table 1008C'!$C$10:$O$796,AG$3,FALSE)</f>
        <v>140</v>
      </c>
      <c r="V26">
        <f>IF(D26="..","..",VLOOKUP($A26,'16-64 population'!$A$8:$L$432,V$3,FALSE))</f>
        <v>112790</v>
      </c>
      <c r="W26">
        <f>IF(E26="..","..",VLOOKUP($A26,'16-64 population'!$A$8:$L$432,W$3,FALSE))</f>
        <v>113308</v>
      </c>
      <c r="X26">
        <f>IF(F26="..","..",VLOOKUP($A26,'16-64 population'!$A$8:$L$432,X$3,FALSE))</f>
        <v>113926</v>
      </c>
      <c r="Y26">
        <f>IF(G26="..","..",VLOOKUP($A26,'16-64 population'!$A$8:$L$432,Y$3,FALSE))</f>
        <v>114182</v>
      </c>
      <c r="Z26">
        <f>IF(H26="..","..",VLOOKUP($A26,'16-64 population'!$A$8:$L$432,Z$3,FALSE))</f>
        <v>115414</v>
      </c>
      <c r="AA26">
        <f>IF(I26="..","..",VLOOKUP($A26,'16-64 population'!$A$8:$L$432,AA$3,FALSE))</f>
        <v>116355</v>
      </c>
      <c r="AB26">
        <f>IF(J26="..","..",VLOOKUP($A26,'16-64 population'!$A$8:$L$432,AB$3,FALSE))</f>
        <v>118663</v>
      </c>
      <c r="AC26">
        <f>IF(K26="..","..",VLOOKUP($A26,'16-64 population'!$A$8:$L$432,AC$3,FALSE))</f>
        <v>120431</v>
      </c>
      <c r="AD26">
        <f>IF(L26="..","..",VLOOKUP($A26,'16-64 population'!$A$8:$L$432,AD$3,FALSE))</f>
        <v>121530</v>
      </c>
      <c r="AE26">
        <f>IF(M26="..","..",VLOOKUP($A26,'16-64 population'!$A$8:$L$432,AE$3,FALSE))</f>
        <v>123823</v>
      </c>
      <c r="AF26">
        <f>IF(N26="..","..",VLOOKUP($A26,'16-64 population'!$A$8:$L$432,AF$3,FALSE))</f>
        <v>124250</v>
      </c>
      <c r="AG26">
        <f>IF(O26="..","..",VLOOKUP($A26,'16-64 population'!$A$8:$M$432,AG$3,FALSE))</f>
        <v>126621</v>
      </c>
      <c r="AM26">
        <f t="shared" si="1"/>
        <v>1.6136182285663623</v>
      </c>
      <c r="AN26">
        <f t="shared" si="2"/>
        <v>1.1473152822395594</v>
      </c>
      <c r="AO26">
        <f t="shared" si="3"/>
        <v>2.3962923301090182</v>
      </c>
      <c r="AP26">
        <f t="shared" si="4"/>
        <v>1.7515895675325357</v>
      </c>
      <c r="AQ26">
        <f t="shared" si="5"/>
        <v>0.99641291351135908</v>
      </c>
      <c r="AR26">
        <f t="shared" si="6"/>
        <v>2.3204847234755706</v>
      </c>
      <c r="AS26">
        <f t="shared" si="7"/>
        <v>1.2050934158077919</v>
      </c>
      <c r="AT26">
        <f t="shared" si="8"/>
        <v>1.502935290747399</v>
      </c>
      <c r="AU26">
        <f t="shared" si="9"/>
        <v>1.6621410351353576</v>
      </c>
      <c r="AV26">
        <f t="shared" si="10"/>
        <v>2.5520299136670896</v>
      </c>
      <c r="AW26">
        <f t="shared" si="11"/>
        <v>4.1931589537223344</v>
      </c>
      <c r="AX26">
        <f t="shared" si="0"/>
        <v>1.1056617780620908</v>
      </c>
    </row>
    <row r="27" spans="1:50" x14ac:dyDescent="0.3">
      <c r="A27" t="s">
        <v>4</v>
      </c>
      <c r="B27" t="str">
        <f>VLOOKUP($A27,class!$A$1:$B$455,2,FALSE)</f>
        <v>Unitary Authority</v>
      </c>
      <c r="C27" t="str">
        <f>IFERROR(VLOOKUP($A27,classifications!A$3:C$334,3,FALSE),VLOOKUP($A27,classifications!I$2:K$28,3,FALSE))</f>
        <v>Urban with Significant Rural</v>
      </c>
      <c r="D27">
        <f>VLOOKUP($A27,'table 1008C'!$C$10:$O$796,V$3,FALSE)</f>
        <v>349</v>
      </c>
      <c r="E27">
        <f>VLOOKUP($A27,'table 1008C'!$C$10:$O$796,W$3,FALSE)</f>
        <v>410</v>
      </c>
      <c r="F27">
        <f>VLOOKUP($A27,'table 1008C'!$C$10:$O$796,X$3,FALSE)</f>
        <v>304</v>
      </c>
      <c r="G27">
        <f>VLOOKUP($A27,'table 1008C'!$C$10:$O$796,Y$3,FALSE)</f>
        <v>221</v>
      </c>
      <c r="H27">
        <f>VLOOKUP($A27,'table 1008C'!$C$10:$O$796,Z$3,FALSE)</f>
        <v>247</v>
      </c>
      <c r="I27">
        <f>VLOOKUP($A27,'table 1008C'!$C$10:$O$796,AA$3,FALSE)</f>
        <v>150</v>
      </c>
      <c r="J27">
        <f>VLOOKUP($A27,'table 1008C'!$C$10:$O$796,AB$3,FALSE)</f>
        <v>184</v>
      </c>
      <c r="K27">
        <f>VLOOKUP($A27,'table 1008C'!$C$10:$O$796,AC$3,FALSE)</f>
        <v>205</v>
      </c>
      <c r="L27">
        <f>VLOOKUP($A27,'table 1008C'!$C$10:$O$796,AD$3,FALSE)</f>
        <v>299</v>
      </c>
      <c r="M27">
        <f>VLOOKUP($A27,'table 1008C'!$C$10:$O$796,AE$3,FALSE)</f>
        <v>386</v>
      </c>
      <c r="N27">
        <f>VLOOKUP($A27,'table 1008C'!$C$10:$O$796,AF$3,FALSE)</f>
        <v>487</v>
      </c>
      <c r="O27">
        <f>VLOOKUP($A27,'table 1008C'!$C$10:$O$796,AG$3,FALSE)</f>
        <v>337</v>
      </c>
      <c r="V27">
        <f>IF(D27="..","..",VLOOKUP($A27,'16-64 population'!$A$8:$L$432,V$3,FALSE))</f>
        <v>99423</v>
      </c>
      <c r="W27">
        <f>IF(E27="..","..",VLOOKUP($A27,'16-64 population'!$A$8:$L$432,W$3,FALSE))</f>
        <v>100521</v>
      </c>
      <c r="X27">
        <f>IF(F27="..","..",VLOOKUP($A27,'16-64 population'!$A$8:$L$432,X$3,FALSE))</f>
        <v>101111</v>
      </c>
      <c r="Y27">
        <f>IF(G27="..","..",VLOOKUP($A27,'16-64 population'!$A$8:$L$432,Y$3,FALSE))</f>
        <v>101387</v>
      </c>
      <c r="Z27">
        <f>IF(H27="..","..",VLOOKUP($A27,'16-64 population'!$A$8:$L$432,Z$3,FALSE))</f>
        <v>102028</v>
      </c>
      <c r="AA27">
        <f>IF(I27="..","..",VLOOKUP($A27,'16-64 population'!$A$8:$L$432,AA$3,FALSE))</f>
        <v>102985</v>
      </c>
      <c r="AB27">
        <f>IF(J27="..","..",VLOOKUP($A27,'16-64 population'!$A$8:$L$432,AB$3,FALSE))</f>
        <v>104085</v>
      </c>
      <c r="AC27">
        <f>IF(K27="..","..",VLOOKUP($A27,'16-64 population'!$A$8:$L$432,AC$3,FALSE))</f>
        <v>105091</v>
      </c>
      <c r="AD27">
        <f>IF(L27="..","..",VLOOKUP($A27,'16-64 population'!$A$8:$L$432,AD$3,FALSE))</f>
        <v>105027</v>
      </c>
      <c r="AE27">
        <f>IF(M27="..","..",VLOOKUP($A27,'16-64 population'!$A$8:$L$432,AE$3,FALSE))</f>
        <v>105372</v>
      </c>
      <c r="AF27">
        <f>IF(N27="..","..",VLOOKUP($A27,'16-64 population'!$A$8:$L$432,AF$3,FALSE))</f>
        <v>105832</v>
      </c>
      <c r="AG27">
        <f>IF(O27="..","..",VLOOKUP($A27,'16-64 population'!$A$8:$M$432,AG$3,FALSE))</f>
        <v>106353</v>
      </c>
      <c r="AM27">
        <f t="shared" si="1"/>
        <v>3.5102541665409412</v>
      </c>
      <c r="AN27">
        <f t="shared" si="2"/>
        <v>4.0787497139901117</v>
      </c>
      <c r="AO27">
        <f t="shared" si="3"/>
        <v>3.0065967105458355</v>
      </c>
      <c r="AP27">
        <f t="shared" si="4"/>
        <v>2.1797666367483011</v>
      </c>
      <c r="AQ27">
        <f t="shared" si="5"/>
        <v>2.4209040655506331</v>
      </c>
      <c r="AR27">
        <f t="shared" si="6"/>
        <v>1.4565227945817352</v>
      </c>
      <c r="AS27">
        <f t="shared" si="7"/>
        <v>1.7677859441802375</v>
      </c>
      <c r="AT27">
        <f t="shared" si="8"/>
        <v>1.9506903540740883</v>
      </c>
      <c r="AU27">
        <f t="shared" si="9"/>
        <v>2.846886990964228</v>
      </c>
      <c r="AV27">
        <f t="shared" si="10"/>
        <v>3.6632122385453441</v>
      </c>
      <c r="AW27">
        <f t="shared" si="11"/>
        <v>4.6016327764759239</v>
      </c>
      <c r="AX27">
        <f t="shared" si="11"/>
        <v>3.1686929376698356</v>
      </c>
    </row>
    <row r="28" spans="1:50" x14ac:dyDescent="0.3">
      <c r="A28" t="s">
        <v>81</v>
      </c>
      <c r="B28" t="str">
        <f>VLOOKUP($A28,class!$A$1:$B$455,2,FALSE)</f>
        <v>London Borough</v>
      </c>
      <c r="C28" t="str">
        <f>IFERROR(VLOOKUP($A28,classifications!A$3:C$334,3,FALSE),VLOOKUP($A28,classifications!I$2:K$28,3,FALSE))</f>
        <v>Predominantly Urban</v>
      </c>
      <c r="D28">
        <f>VLOOKUP($A28,'table 1008C'!$C$10:$O$796,V$3,FALSE)</f>
        <v>284</v>
      </c>
      <c r="E28">
        <f>VLOOKUP($A28,'table 1008C'!$C$10:$O$796,W$3,FALSE)</f>
        <v>317</v>
      </c>
      <c r="F28">
        <f>VLOOKUP($A28,'table 1008C'!$C$10:$O$796,X$3,FALSE)</f>
        <v>357</v>
      </c>
      <c r="G28">
        <f>VLOOKUP($A28,'table 1008C'!$C$10:$O$796,Y$3,FALSE)</f>
        <v>172</v>
      </c>
      <c r="H28">
        <f>VLOOKUP($A28,'table 1008C'!$C$10:$O$796,Z$3,FALSE)</f>
        <v>96</v>
      </c>
      <c r="I28">
        <f>VLOOKUP($A28,'table 1008C'!$C$10:$O$796,AA$3,FALSE)</f>
        <v>387</v>
      </c>
      <c r="J28">
        <f>VLOOKUP($A28,'table 1008C'!$C$10:$O$796,AB$3,FALSE)</f>
        <v>197</v>
      </c>
      <c r="K28">
        <f>VLOOKUP($A28,'table 1008C'!$C$10:$O$796,AC$3,FALSE)</f>
        <v>69</v>
      </c>
      <c r="L28">
        <f>VLOOKUP($A28,'table 1008C'!$C$10:$O$796,AD$3,FALSE)</f>
        <v>136</v>
      </c>
      <c r="M28">
        <f>VLOOKUP($A28,'table 1008C'!$C$10:$O$796,AE$3,FALSE)</f>
        <v>163</v>
      </c>
      <c r="N28">
        <f>VLOOKUP($A28,'table 1008C'!$C$10:$O$796,AF$3,FALSE)</f>
        <v>199</v>
      </c>
      <c r="O28">
        <f>VLOOKUP($A28,'table 1008C'!$C$10:$O$796,AG$3,FALSE)</f>
        <v>151</v>
      </c>
      <c r="V28">
        <f>IF(D28="..","..",VLOOKUP($A28,'16-64 population'!$A$8:$L$432,V$3,FALSE))</f>
        <v>144957</v>
      </c>
      <c r="W28">
        <f>IF(E28="..","..",VLOOKUP($A28,'16-64 population'!$A$8:$L$432,W$3,FALSE))</f>
        <v>146566</v>
      </c>
      <c r="X28">
        <f>IF(F28="..","..",VLOOKUP($A28,'16-64 population'!$A$8:$L$432,X$3,FALSE))</f>
        <v>147684</v>
      </c>
      <c r="Y28">
        <f>IF(G28="..","..",VLOOKUP($A28,'16-64 population'!$A$8:$L$432,Y$3,FALSE))</f>
        <v>147720</v>
      </c>
      <c r="Z28">
        <f>IF(H28="..","..",VLOOKUP($A28,'16-64 population'!$A$8:$L$432,Z$3,FALSE))</f>
        <v>148997</v>
      </c>
      <c r="AA28">
        <f>IF(I28="..","..",VLOOKUP($A28,'16-64 population'!$A$8:$L$432,AA$3,FALSE))</f>
        <v>150836</v>
      </c>
      <c r="AB28">
        <f>IF(J28="..","..",VLOOKUP($A28,'16-64 population'!$A$8:$L$432,AB$3,FALSE))</f>
        <v>152443</v>
      </c>
      <c r="AC28">
        <f>IF(K28="..","..",VLOOKUP($A28,'16-64 population'!$A$8:$L$432,AC$3,FALSE))</f>
        <v>154320</v>
      </c>
      <c r="AD28">
        <f>IF(L28="..","..",VLOOKUP($A28,'16-64 population'!$A$8:$L$432,AD$3,FALSE))</f>
        <v>154917</v>
      </c>
      <c r="AE28">
        <f>IF(M28="..","..",VLOOKUP($A28,'16-64 population'!$A$8:$L$432,AE$3,FALSE))</f>
        <v>155514</v>
      </c>
      <c r="AF28">
        <f>IF(N28="..","..",VLOOKUP($A28,'16-64 population'!$A$8:$L$432,AF$3,FALSE))</f>
        <v>156000</v>
      </c>
      <c r="AG28">
        <f>IF(O28="..","..",VLOOKUP($A28,'16-64 population'!$A$8:$M$432,AG$3,FALSE))</f>
        <v>156646</v>
      </c>
      <c r="AM28">
        <f t="shared" si="1"/>
        <v>1.9592016942955499</v>
      </c>
      <c r="AN28">
        <f t="shared" si="2"/>
        <v>2.1628481366756271</v>
      </c>
      <c r="AO28">
        <f t="shared" si="3"/>
        <v>2.4173234744454377</v>
      </c>
      <c r="AP28">
        <f t="shared" si="4"/>
        <v>1.1643650148930409</v>
      </c>
      <c r="AQ28">
        <f t="shared" si="5"/>
        <v>0.64430827466324814</v>
      </c>
      <c r="AR28">
        <f t="shared" si="6"/>
        <v>2.5657004959028344</v>
      </c>
      <c r="AS28">
        <f t="shared" si="7"/>
        <v>1.2922862971733695</v>
      </c>
      <c r="AT28">
        <f t="shared" si="8"/>
        <v>0.44712286158631415</v>
      </c>
      <c r="AU28">
        <f t="shared" si="9"/>
        <v>0.87788945047993439</v>
      </c>
      <c r="AV28">
        <f t="shared" si="10"/>
        <v>1.0481371452087915</v>
      </c>
      <c r="AW28">
        <f t="shared" si="11"/>
        <v>1.2756410256410255</v>
      </c>
      <c r="AX28">
        <f t="shared" si="11"/>
        <v>0.96395694751222505</v>
      </c>
    </row>
    <row r="29" spans="1:50" x14ac:dyDescent="0.3">
      <c r="A29" t="s">
        <v>12</v>
      </c>
      <c r="B29" t="str">
        <f>VLOOKUP($A29,class!$A$1:$B$455,2,FALSE)</f>
        <v>Metropolitan District</v>
      </c>
      <c r="C29" t="str">
        <f>IFERROR(VLOOKUP($A29,classifications!A$3:C$334,3,FALSE),VLOOKUP($A29,classifications!I$2:K$28,3,FALSE))</f>
        <v>Predominantly Urban</v>
      </c>
      <c r="D29">
        <f>VLOOKUP($A29,'table 1008C'!$C$10:$O$796,V$3,FALSE)</f>
        <v>813</v>
      </c>
      <c r="E29">
        <f>VLOOKUP($A29,'table 1008C'!$C$10:$O$796,W$3,FALSE)</f>
        <v>1100</v>
      </c>
      <c r="F29">
        <f>VLOOKUP($A29,'table 1008C'!$C$10:$O$796,X$3,FALSE)</f>
        <v>559</v>
      </c>
      <c r="G29">
        <f>VLOOKUP($A29,'table 1008C'!$C$10:$O$796,Y$3,FALSE)</f>
        <v>585</v>
      </c>
      <c r="H29">
        <f>VLOOKUP($A29,'table 1008C'!$C$10:$O$796,Z$3,FALSE)</f>
        <v>562</v>
      </c>
      <c r="I29">
        <f>VLOOKUP($A29,'table 1008C'!$C$10:$O$796,AA$3,FALSE)</f>
        <v>700</v>
      </c>
      <c r="J29">
        <f>VLOOKUP($A29,'table 1008C'!$C$10:$O$796,AB$3,FALSE)</f>
        <v>345</v>
      </c>
      <c r="K29">
        <f>VLOOKUP($A29,'table 1008C'!$C$10:$O$796,AC$3,FALSE)</f>
        <v>368</v>
      </c>
      <c r="L29">
        <f>VLOOKUP($A29,'table 1008C'!$C$10:$O$796,AD$3,FALSE)</f>
        <v>761</v>
      </c>
      <c r="M29">
        <f>VLOOKUP($A29,'table 1008C'!$C$10:$O$796,AE$3,FALSE)</f>
        <v>541</v>
      </c>
      <c r="N29">
        <f>VLOOKUP($A29,'table 1008C'!$C$10:$O$796,AF$3,FALSE)</f>
        <v>457</v>
      </c>
      <c r="O29">
        <f>VLOOKUP($A29,'table 1008C'!$C$10:$O$796,AG$3,FALSE)</f>
        <v>493</v>
      </c>
      <c r="V29">
        <f>IF(D29="..","..",VLOOKUP($A29,'16-64 population'!$A$8:$L$432,V$3,FALSE))</f>
        <v>672588</v>
      </c>
      <c r="W29">
        <f>IF(E29="..","..",VLOOKUP($A29,'16-64 population'!$A$8:$L$432,W$3,FALSE))</f>
        <v>680716</v>
      </c>
      <c r="X29">
        <f>IF(F29="..","..",VLOOKUP($A29,'16-64 population'!$A$8:$L$432,X$3,FALSE))</f>
        <v>690517</v>
      </c>
      <c r="Y29">
        <f>IF(G29="..","..",VLOOKUP($A29,'16-64 population'!$A$8:$L$432,Y$3,FALSE))</f>
        <v>696331</v>
      </c>
      <c r="Z29">
        <f>IF(H29="..","..",VLOOKUP($A29,'16-64 population'!$A$8:$L$432,Z$3,FALSE))</f>
        <v>699528</v>
      </c>
      <c r="AA29">
        <f>IF(I29="..","..",VLOOKUP($A29,'16-64 population'!$A$8:$L$432,AA$3,FALSE))</f>
        <v>705477</v>
      </c>
      <c r="AB29">
        <f>IF(J29="..","..",VLOOKUP($A29,'16-64 population'!$A$8:$L$432,AB$3,FALSE))</f>
        <v>713729</v>
      </c>
      <c r="AC29">
        <f>IF(K29="..","..",VLOOKUP($A29,'16-64 population'!$A$8:$L$432,AC$3,FALSE))</f>
        <v>725339</v>
      </c>
      <c r="AD29">
        <f>IF(L29="..","..",VLOOKUP($A29,'16-64 population'!$A$8:$L$432,AD$3,FALSE))</f>
        <v>731462</v>
      </c>
      <c r="AE29">
        <f>IF(M29="..","..",VLOOKUP($A29,'16-64 population'!$A$8:$L$432,AE$3,FALSE))</f>
        <v>733615</v>
      </c>
      <c r="AF29">
        <f>IF(N29="..","..",VLOOKUP($A29,'16-64 population'!$A$8:$L$432,AF$3,FALSE))</f>
        <v>733627</v>
      </c>
      <c r="AG29">
        <f>IF(O29="..","..",VLOOKUP($A29,'16-64 population'!$A$8:$M$432,AG$3,FALSE))</f>
        <v>733995</v>
      </c>
      <c r="AM29">
        <f t="shared" si="1"/>
        <v>1.2087637602811827</v>
      </c>
      <c r="AN29">
        <f t="shared" si="2"/>
        <v>1.6159455632010999</v>
      </c>
      <c r="AO29">
        <f t="shared" si="3"/>
        <v>0.80953836038794114</v>
      </c>
      <c r="AP29">
        <f t="shared" si="4"/>
        <v>0.84011770264428842</v>
      </c>
      <c r="AQ29">
        <f t="shared" si="5"/>
        <v>0.80339886323349452</v>
      </c>
      <c r="AR29">
        <f t="shared" si="6"/>
        <v>0.99223645845293329</v>
      </c>
      <c r="AS29">
        <f t="shared" si="7"/>
        <v>0.48337674383414431</v>
      </c>
      <c r="AT29">
        <f t="shared" si="8"/>
        <v>0.50734897751258379</v>
      </c>
      <c r="AU29">
        <f t="shared" si="9"/>
        <v>1.0403821387850634</v>
      </c>
      <c r="AV29">
        <f t="shared" si="10"/>
        <v>0.73744402718046931</v>
      </c>
      <c r="AW29">
        <f t="shared" si="11"/>
        <v>0.62293236208591019</v>
      </c>
      <c r="AX29">
        <f t="shared" si="11"/>
        <v>0.6716667007268442</v>
      </c>
    </row>
    <row r="30" spans="1:50" x14ac:dyDescent="0.3">
      <c r="A30" t="s">
        <v>150</v>
      </c>
      <c r="B30" t="str">
        <f>VLOOKUP($A30,class!$A$1:$B$455,2,FALSE)</f>
        <v>Shire District</v>
      </c>
      <c r="C30" t="str">
        <f>IFERROR(VLOOKUP($A30,classifications!A$3:C$334,3,FALSE),VLOOKUP($A30,classifications!I$2:K$28,3,FALSE))</f>
        <v>Predominantly Urban</v>
      </c>
      <c r="D30">
        <f>VLOOKUP($A30,'table 1008C'!$C$10:$O$796,V$3,FALSE)</f>
        <v>33</v>
      </c>
      <c r="E30">
        <f>VLOOKUP($A30,'table 1008C'!$C$10:$O$796,W$3,FALSE)</f>
        <v>90</v>
      </c>
      <c r="F30">
        <f>VLOOKUP($A30,'table 1008C'!$C$10:$O$796,X$3,FALSE)</f>
        <v>94</v>
      </c>
      <c r="G30">
        <f>VLOOKUP($A30,'table 1008C'!$C$10:$O$796,Y$3,FALSE)</f>
        <v>74</v>
      </c>
      <c r="H30">
        <f>VLOOKUP($A30,'table 1008C'!$C$10:$O$796,Z$3,FALSE)</f>
        <v>42</v>
      </c>
      <c r="I30">
        <f>VLOOKUP($A30,'table 1008C'!$C$10:$O$796,AA$3,FALSE)</f>
        <v>140</v>
      </c>
      <c r="J30">
        <f>VLOOKUP($A30,'table 1008C'!$C$10:$O$796,AB$3,FALSE)</f>
        <v>54</v>
      </c>
      <c r="K30">
        <f>VLOOKUP($A30,'table 1008C'!$C$10:$O$796,AC$3,FALSE)</f>
        <v>157</v>
      </c>
      <c r="L30">
        <f>VLOOKUP($A30,'table 1008C'!$C$10:$O$796,AD$3,FALSE)</f>
        <v>155</v>
      </c>
      <c r="M30">
        <f>VLOOKUP($A30,'table 1008C'!$C$10:$O$796,AE$3,FALSE)</f>
        <v>151</v>
      </c>
      <c r="N30">
        <f>VLOOKUP($A30,'table 1008C'!$C$10:$O$796,AF$3,FALSE)</f>
        <v>86</v>
      </c>
      <c r="O30">
        <f>VLOOKUP($A30,'table 1008C'!$C$10:$O$796,AG$3,FALSE)</f>
        <v>67</v>
      </c>
      <c r="V30">
        <f>IF(D30="..","..",VLOOKUP($A30,'16-64 population'!$A$8:$L$432,V$3,FALSE))</f>
        <v>59564</v>
      </c>
      <c r="W30">
        <f>IF(E30="..","..",VLOOKUP($A30,'16-64 population'!$A$8:$L$432,W$3,FALSE))</f>
        <v>59585</v>
      </c>
      <c r="X30">
        <f>IF(F30="..","..",VLOOKUP($A30,'16-64 population'!$A$8:$L$432,X$3,FALSE))</f>
        <v>59519</v>
      </c>
      <c r="Y30">
        <f>IF(G30="..","..",VLOOKUP($A30,'16-64 population'!$A$8:$L$432,Y$3,FALSE))</f>
        <v>59165</v>
      </c>
      <c r="Z30">
        <f>IF(H30="..","..",VLOOKUP($A30,'16-64 population'!$A$8:$L$432,Z$3,FALSE))</f>
        <v>59079</v>
      </c>
      <c r="AA30">
        <f>IF(I30="..","..",VLOOKUP($A30,'16-64 population'!$A$8:$L$432,AA$3,FALSE))</f>
        <v>59191</v>
      </c>
      <c r="AB30">
        <f>IF(J30="..","..",VLOOKUP($A30,'16-64 population'!$A$8:$L$432,AB$3,FALSE))</f>
        <v>59225</v>
      </c>
      <c r="AC30">
        <f>IF(K30="..","..",VLOOKUP($A30,'16-64 population'!$A$8:$L$432,AC$3,FALSE))</f>
        <v>59781</v>
      </c>
      <c r="AD30">
        <f>IF(L30="..","..",VLOOKUP($A30,'16-64 population'!$A$8:$L$432,AD$3,FALSE))</f>
        <v>60370</v>
      </c>
      <c r="AE30">
        <f>IF(M30="..","..",VLOOKUP($A30,'16-64 population'!$A$8:$L$432,AE$3,FALSE))</f>
        <v>60965</v>
      </c>
      <c r="AF30">
        <f>IF(N30="..","..",VLOOKUP($A30,'16-64 population'!$A$8:$L$432,AF$3,FALSE))</f>
        <v>61510</v>
      </c>
      <c r="AG30">
        <f>IF(O30="..","..",VLOOKUP($A30,'16-64 population'!$A$8:$M$432,AG$3,FALSE))</f>
        <v>61757</v>
      </c>
      <c r="AM30">
        <f t="shared" si="1"/>
        <v>0.55402592169766973</v>
      </c>
      <c r="AN30">
        <f t="shared" si="2"/>
        <v>1.5104472602164973</v>
      </c>
      <c r="AO30">
        <f t="shared" si="3"/>
        <v>1.5793276096708615</v>
      </c>
      <c r="AP30">
        <f t="shared" si="4"/>
        <v>1.2507394574495057</v>
      </c>
      <c r="AQ30">
        <f t="shared" si="5"/>
        <v>0.71091250698217645</v>
      </c>
      <c r="AR30">
        <f t="shared" si="6"/>
        <v>2.3652244429051712</v>
      </c>
      <c r="AS30">
        <f t="shared" si="7"/>
        <v>0.91177712114816378</v>
      </c>
      <c r="AT30">
        <f t="shared" si="8"/>
        <v>2.6262524882487748</v>
      </c>
      <c r="AU30">
        <f t="shared" si="9"/>
        <v>2.56750041411297</v>
      </c>
      <c r="AV30">
        <f t="shared" si="10"/>
        <v>2.4768309685885344</v>
      </c>
      <c r="AW30">
        <f t="shared" si="11"/>
        <v>1.3981466428223053</v>
      </c>
      <c r="AX30">
        <f t="shared" si="11"/>
        <v>1.08489725861036</v>
      </c>
    </row>
    <row r="31" spans="1:50" x14ac:dyDescent="0.3">
      <c r="A31" t="s">
        <v>7</v>
      </c>
      <c r="B31" t="str">
        <f>VLOOKUP($A31,class!$A$1:$B$455,2,FALSE)</f>
        <v>Unitary Authority</v>
      </c>
      <c r="C31" t="str">
        <f>IFERROR(VLOOKUP($A31,classifications!A$3:C$334,3,FALSE),VLOOKUP($A31,classifications!I$2:K$28,3,FALSE))</f>
        <v>Predominantly Urban</v>
      </c>
      <c r="D31">
        <f>VLOOKUP($A31,'table 1008C'!$C$10:$O$796,V$3,FALSE)</f>
        <v>175</v>
      </c>
      <c r="E31">
        <f>VLOOKUP($A31,'table 1008C'!$C$10:$O$796,W$3,FALSE)</f>
        <v>133</v>
      </c>
      <c r="F31">
        <f>VLOOKUP($A31,'table 1008C'!$C$10:$O$796,X$3,FALSE)</f>
        <v>45</v>
      </c>
      <c r="G31">
        <f>VLOOKUP($A31,'table 1008C'!$C$10:$O$796,Y$3,FALSE)</f>
        <v>127</v>
      </c>
      <c r="H31">
        <f>VLOOKUP($A31,'table 1008C'!$C$10:$O$796,Z$3,FALSE)</f>
        <v>65</v>
      </c>
      <c r="I31">
        <f>VLOOKUP($A31,'table 1008C'!$C$10:$O$796,AA$3,FALSE)</f>
        <v>110</v>
      </c>
      <c r="J31">
        <f>VLOOKUP($A31,'table 1008C'!$C$10:$O$796,AB$3,FALSE)</f>
        <v>0</v>
      </c>
      <c r="K31">
        <f>VLOOKUP($A31,'table 1008C'!$C$10:$O$796,AC$3,FALSE)</f>
        <v>50</v>
      </c>
      <c r="L31">
        <f>VLOOKUP($A31,'table 1008C'!$C$10:$O$796,AD$3,FALSE)</f>
        <v>59</v>
      </c>
      <c r="M31">
        <f>VLOOKUP($A31,'table 1008C'!$C$10:$O$796,AE$3,FALSE)</f>
        <v>174</v>
      </c>
      <c r="N31">
        <f>VLOOKUP($A31,'table 1008C'!$C$10:$O$796,AF$3,FALSE)</f>
        <v>16</v>
      </c>
      <c r="O31">
        <f>VLOOKUP($A31,'table 1008C'!$C$10:$O$796,AG$3,FALSE)</f>
        <v>3</v>
      </c>
      <c r="V31">
        <f>IF(D31="..","..",VLOOKUP($A31,'16-64 population'!$A$8:$L$432,V$3,FALSE))</f>
        <v>93096</v>
      </c>
      <c r="W31">
        <f>IF(E31="..","..",VLOOKUP($A31,'16-64 population'!$A$8:$L$432,W$3,FALSE))</f>
        <v>93716</v>
      </c>
      <c r="X31">
        <f>IF(F31="..","..",VLOOKUP($A31,'16-64 population'!$A$8:$L$432,X$3,FALSE))</f>
        <v>94217</v>
      </c>
      <c r="Y31">
        <f>IF(G31="..","..",VLOOKUP($A31,'16-64 population'!$A$8:$L$432,Y$3,FALSE))</f>
        <v>93760</v>
      </c>
      <c r="Z31">
        <f>IF(H31="..","..",VLOOKUP($A31,'16-64 population'!$A$8:$L$432,Z$3,FALSE))</f>
        <v>93365</v>
      </c>
      <c r="AA31">
        <f>IF(I31="..","..",VLOOKUP($A31,'16-64 population'!$A$8:$L$432,AA$3,FALSE))</f>
        <v>92813</v>
      </c>
      <c r="AB31">
        <f>IF(J31="..","..",VLOOKUP($A31,'16-64 population'!$A$8:$L$432,AB$3,FALSE))</f>
        <v>92807</v>
      </c>
      <c r="AC31">
        <f>IF(K31="..","..",VLOOKUP($A31,'16-64 population'!$A$8:$L$432,AC$3,FALSE))</f>
        <v>92978</v>
      </c>
      <c r="AD31">
        <f>IF(L31="..","..",VLOOKUP($A31,'16-64 population'!$A$8:$L$432,AD$3,FALSE))</f>
        <v>92819</v>
      </c>
      <c r="AE31">
        <f>IF(M31="..","..",VLOOKUP($A31,'16-64 population'!$A$8:$L$432,AE$3,FALSE))</f>
        <v>92908</v>
      </c>
      <c r="AF31">
        <f>IF(N31="..","..",VLOOKUP($A31,'16-64 population'!$A$8:$L$432,AF$3,FALSE))</f>
        <v>93335</v>
      </c>
      <c r="AG31">
        <f>IF(O31="..","..",VLOOKUP($A31,'16-64 population'!$A$8:$M$432,AG$3,FALSE))</f>
        <v>93526</v>
      </c>
      <c r="AM31">
        <f t="shared" si="1"/>
        <v>1.8797800120305921</v>
      </c>
      <c r="AN31">
        <f t="shared" si="2"/>
        <v>1.4191813564386018</v>
      </c>
      <c r="AO31">
        <f t="shared" si="3"/>
        <v>0.47762081153082775</v>
      </c>
      <c r="AP31">
        <f t="shared" si="4"/>
        <v>1.3545221843003412</v>
      </c>
      <c r="AQ31">
        <f t="shared" si="5"/>
        <v>0.6961923633053072</v>
      </c>
      <c r="AR31">
        <f t="shared" si="6"/>
        <v>1.1851788003835668</v>
      </c>
      <c r="AS31">
        <f t="shared" si="7"/>
        <v>0</v>
      </c>
      <c r="AT31">
        <f t="shared" si="8"/>
        <v>0.53776162102863045</v>
      </c>
      <c r="AU31">
        <f t="shared" si="9"/>
        <v>0.63564571908768674</v>
      </c>
      <c r="AV31">
        <f t="shared" si="10"/>
        <v>1.8728204245059628</v>
      </c>
      <c r="AW31">
        <f t="shared" si="11"/>
        <v>0.17142551025874539</v>
      </c>
      <c r="AX31">
        <f t="shared" si="11"/>
        <v>3.2076641789448926E-2</v>
      </c>
    </row>
    <row r="32" spans="1:50" x14ac:dyDescent="0.3">
      <c r="A32" t="s">
        <v>9</v>
      </c>
      <c r="B32" t="str">
        <f>VLOOKUP($A32,class!$A$1:$B$455,2,FALSE)</f>
        <v>Unitary Authority</v>
      </c>
      <c r="C32" t="str">
        <f>IFERROR(VLOOKUP($A32,classifications!A$3:C$334,3,FALSE),VLOOKUP($A32,classifications!I$2:K$28,3,FALSE))</f>
        <v>Predominantly Urban</v>
      </c>
      <c r="D32">
        <f>VLOOKUP($A32,'table 1008C'!$C$10:$O$796,V$3,FALSE)</f>
        <v>21</v>
      </c>
      <c r="E32">
        <f>VLOOKUP($A32,'table 1008C'!$C$10:$O$796,W$3,FALSE)</f>
        <v>233</v>
      </c>
      <c r="F32">
        <f>VLOOKUP($A32,'table 1008C'!$C$10:$O$796,X$3,FALSE)</f>
        <v>43</v>
      </c>
      <c r="G32">
        <f>VLOOKUP($A32,'table 1008C'!$C$10:$O$796,Y$3,FALSE)</f>
        <v>72</v>
      </c>
      <c r="H32">
        <f>VLOOKUP($A32,'table 1008C'!$C$10:$O$796,Z$3,FALSE)</f>
        <v>54</v>
      </c>
      <c r="I32">
        <f>VLOOKUP($A32,'table 1008C'!$C$10:$O$796,AA$3,FALSE)</f>
        <v>137</v>
      </c>
      <c r="J32">
        <f>VLOOKUP($A32,'table 1008C'!$C$10:$O$796,AB$3,FALSE)</f>
        <v>26</v>
      </c>
      <c r="K32">
        <f>VLOOKUP($A32,'table 1008C'!$C$10:$O$796,AC$3,FALSE)</f>
        <v>43</v>
      </c>
      <c r="L32">
        <f>VLOOKUP($A32,'table 1008C'!$C$10:$O$796,AD$3,FALSE)</f>
        <v>23</v>
      </c>
      <c r="M32">
        <f>VLOOKUP($A32,'table 1008C'!$C$10:$O$796,AE$3,FALSE)</f>
        <v>93</v>
      </c>
      <c r="N32">
        <f>VLOOKUP($A32,'table 1008C'!$C$10:$O$796,AF$3,FALSE)</f>
        <v>63</v>
      </c>
      <c r="O32">
        <f>VLOOKUP($A32,'table 1008C'!$C$10:$O$796,AG$3,FALSE)</f>
        <v>53</v>
      </c>
      <c r="V32">
        <f>IF(D32="..","..",VLOOKUP($A32,'16-64 population'!$A$8:$L$432,V$3,FALSE))</f>
        <v>89997</v>
      </c>
      <c r="W32">
        <f>IF(E32="..","..",VLOOKUP($A32,'16-64 population'!$A$8:$L$432,W$3,FALSE))</f>
        <v>89967</v>
      </c>
      <c r="X32">
        <f>IF(F32="..","..",VLOOKUP($A32,'16-64 population'!$A$8:$L$432,X$3,FALSE))</f>
        <v>89317</v>
      </c>
      <c r="Y32">
        <f>IF(G32="..","..",VLOOKUP($A32,'16-64 population'!$A$8:$L$432,Y$3,FALSE))</f>
        <v>88463</v>
      </c>
      <c r="Z32">
        <f>IF(H32="..","..",VLOOKUP($A32,'16-64 population'!$A$8:$L$432,Z$3,FALSE))</f>
        <v>87928</v>
      </c>
      <c r="AA32">
        <f>IF(I32="..","..",VLOOKUP($A32,'16-64 population'!$A$8:$L$432,AA$3,FALSE))</f>
        <v>87053</v>
      </c>
      <c r="AB32">
        <f>IF(J32="..","..",VLOOKUP($A32,'16-64 population'!$A$8:$L$432,AB$3,FALSE))</f>
        <v>86304</v>
      </c>
      <c r="AC32">
        <f>IF(K32="..","..",VLOOKUP($A32,'16-64 population'!$A$8:$L$432,AC$3,FALSE))</f>
        <v>86062</v>
      </c>
      <c r="AD32">
        <f>IF(L32="..","..",VLOOKUP($A32,'16-64 population'!$A$8:$L$432,AD$3,FALSE))</f>
        <v>85626</v>
      </c>
      <c r="AE32">
        <f>IF(M32="..","..",VLOOKUP($A32,'16-64 population'!$A$8:$L$432,AE$3,FALSE))</f>
        <v>84940</v>
      </c>
      <c r="AF32">
        <f>IF(N32="..","..",VLOOKUP($A32,'16-64 population'!$A$8:$L$432,AF$3,FALSE))</f>
        <v>84720</v>
      </c>
      <c r="AG32">
        <f>IF(O32="..","..",VLOOKUP($A32,'16-64 population'!$A$8:$M$432,AG$3,FALSE))</f>
        <v>83865</v>
      </c>
      <c r="AM32">
        <f t="shared" si="1"/>
        <v>0.23334111137037902</v>
      </c>
      <c r="AN32">
        <f t="shared" si="2"/>
        <v>2.589838496337546</v>
      </c>
      <c r="AO32">
        <f t="shared" si="3"/>
        <v>0.48143130647021287</v>
      </c>
      <c r="AP32">
        <f t="shared" si="4"/>
        <v>0.81389959644145016</v>
      </c>
      <c r="AQ32">
        <f t="shared" si="5"/>
        <v>0.61413884086980264</v>
      </c>
      <c r="AR32">
        <f t="shared" si="6"/>
        <v>1.5737539200257316</v>
      </c>
      <c r="AS32">
        <f t="shared" si="7"/>
        <v>0.30126065999258433</v>
      </c>
      <c r="AT32">
        <f t="shared" si="8"/>
        <v>0.49963979456670776</v>
      </c>
      <c r="AU32">
        <f t="shared" si="9"/>
        <v>0.26861000163501736</v>
      </c>
      <c r="AV32">
        <f t="shared" si="10"/>
        <v>1.0948905109489051</v>
      </c>
      <c r="AW32">
        <f t="shared" si="11"/>
        <v>0.74362606232294615</v>
      </c>
      <c r="AX32">
        <f t="shared" si="11"/>
        <v>0.63196804388004535</v>
      </c>
    </row>
    <row r="33" spans="1:50" x14ac:dyDescent="0.3">
      <c r="A33" t="s">
        <v>218</v>
      </c>
      <c r="B33" t="str">
        <f>VLOOKUP($A33,class!$A$1:$B$455,2,FALSE)</f>
        <v>Shire District</v>
      </c>
      <c r="C33" t="str">
        <f>IFERROR(VLOOKUP($A33,classifications!A$3:C$334,3,FALSE),VLOOKUP($A33,classifications!I$2:K$28,3,FALSE))</f>
        <v>Urban with Significant Rural</v>
      </c>
      <c r="D33">
        <f>VLOOKUP($A33,'table 1008C'!$C$10:$O$796,V$3,FALSE)</f>
        <v>35</v>
      </c>
      <c r="E33">
        <f>VLOOKUP($A33,'table 1008C'!$C$10:$O$796,W$3,FALSE)</f>
        <v>33</v>
      </c>
      <c r="F33">
        <f>VLOOKUP($A33,'table 1008C'!$C$10:$O$796,X$3,FALSE)</f>
        <v>58</v>
      </c>
      <c r="G33">
        <f>VLOOKUP($A33,'table 1008C'!$C$10:$O$796,Y$3,FALSE)</f>
        <v>32</v>
      </c>
      <c r="H33">
        <f>VLOOKUP($A33,'table 1008C'!$C$10:$O$796,Z$3,FALSE)</f>
        <v>48</v>
      </c>
      <c r="I33">
        <f>VLOOKUP($A33,'table 1008C'!$C$10:$O$796,AA$3,FALSE)</f>
        <v>56</v>
      </c>
      <c r="J33">
        <f>VLOOKUP($A33,'table 1008C'!$C$10:$O$796,AB$3,FALSE)</f>
        <v>0</v>
      </c>
      <c r="K33">
        <f>VLOOKUP($A33,'table 1008C'!$C$10:$O$796,AC$3,FALSE)</f>
        <v>8</v>
      </c>
      <c r="L33">
        <f>VLOOKUP($A33,'table 1008C'!$C$10:$O$796,AD$3,FALSE)</f>
        <v>34</v>
      </c>
      <c r="M33">
        <f>VLOOKUP($A33,'table 1008C'!$C$10:$O$796,AE$3,FALSE)</f>
        <v>84</v>
      </c>
      <c r="N33">
        <f>VLOOKUP($A33,'table 1008C'!$C$10:$O$796,AF$3,FALSE)</f>
        <v>38</v>
      </c>
      <c r="O33">
        <f>VLOOKUP($A33,'table 1008C'!$C$10:$O$796,AG$3,FALSE)</f>
        <v>55</v>
      </c>
      <c r="V33">
        <f>IF(D33="..","..",VLOOKUP($A33,'16-64 population'!$A$8:$L$432,V$3,FALSE))</f>
        <v>48069</v>
      </c>
      <c r="W33">
        <f>IF(E33="..","..",VLOOKUP($A33,'16-64 population'!$A$8:$L$432,W$3,FALSE))</f>
        <v>48286</v>
      </c>
      <c r="X33">
        <f>IF(F33="..","..",VLOOKUP($A33,'16-64 population'!$A$8:$L$432,X$3,FALSE))</f>
        <v>48447</v>
      </c>
      <c r="Y33">
        <f>IF(G33="..","..",VLOOKUP($A33,'16-64 population'!$A$8:$L$432,Y$3,FALSE))</f>
        <v>48412</v>
      </c>
      <c r="Z33">
        <f>IF(H33="..","..",VLOOKUP($A33,'16-64 population'!$A$8:$L$432,Z$3,FALSE))</f>
        <v>48361</v>
      </c>
      <c r="AA33">
        <f>IF(I33="..","..",VLOOKUP($A33,'16-64 population'!$A$8:$L$432,AA$3,FALSE))</f>
        <v>48504</v>
      </c>
      <c r="AB33">
        <f>IF(J33="..","..",VLOOKUP($A33,'16-64 population'!$A$8:$L$432,AB$3,FALSE))</f>
        <v>48843</v>
      </c>
      <c r="AC33">
        <f>IF(K33="..","..",VLOOKUP($A33,'16-64 population'!$A$8:$L$432,AC$3,FALSE))</f>
        <v>48963</v>
      </c>
      <c r="AD33">
        <f>IF(L33="..","..",VLOOKUP($A33,'16-64 population'!$A$8:$L$432,AD$3,FALSE))</f>
        <v>49415</v>
      </c>
      <c r="AE33">
        <f>IF(M33="..","..",VLOOKUP($A33,'16-64 population'!$A$8:$L$432,AE$3,FALSE))</f>
        <v>49557</v>
      </c>
      <c r="AF33">
        <f>IF(N33="..","..",VLOOKUP($A33,'16-64 population'!$A$8:$L$432,AF$3,FALSE))</f>
        <v>50085</v>
      </c>
      <c r="AG33">
        <f>IF(O33="..","..",VLOOKUP($A33,'16-64 population'!$A$8:$M$432,AG$3,FALSE))</f>
        <v>50518</v>
      </c>
      <c r="AM33">
        <f t="shared" si="1"/>
        <v>0.72811999417504003</v>
      </c>
      <c r="AN33">
        <f t="shared" si="2"/>
        <v>0.68342790871059933</v>
      </c>
      <c r="AO33">
        <f t="shared" si="3"/>
        <v>1.197184552191054</v>
      </c>
      <c r="AP33">
        <f t="shared" si="4"/>
        <v>0.66099314219614969</v>
      </c>
      <c r="AQ33">
        <f t="shared" si="5"/>
        <v>0.99253530737577811</v>
      </c>
      <c r="AR33">
        <f t="shared" si="6"/>
        <v>1.1545439551377206</v>
      </c>
      <c r="AS33">
        <f t="shared" si="7"/>
        <v>0</v>
      </c>
      <c r="AT33">
        <f t="shared" si="8"/>
        <v>0.16338868124910647</v>
      </c>
      <c r="AU33">
        <f t="shared" si="9"/>
        <v>0.68805018719012445</v>
      </c>
      <c r="AV33">
        <f t="shared" si="10"/>
        <v>1.6950178582238633</v>
      </c>
      <c r="AW33">
        <f t="shared" si="11"/>
        <v>0.75871019267245676</v>
      </c>
      <c r="AX33">
        <f t="shared" si="11"/>
        <v>1.0887208519735541</v>
      </c>
    </row>
    <row r="34" spans="1:50" x14ac:dyDescent="0.3">
      <c r="A34" t="s">
        <v>192</v>
      </c>
      <c r="B34" t="str">
        <f>VLOOKUP($A34,class!$A$1:$B$455,2,FALSE)</f>
        <v>Metropolitan District</v>
      </c>
      <c r="C34" t="str">
        <f>IFERROR(VLOOKUP($A34,classifications!A$3:C$334,3,FALSE),VLOOKUP($A34,classifications!I$2:K$28,3,FALSE))</f>
        <v>Predominantly Urban</v>
      </c>
      <c r="D34">
        <f>VLOOKUP($A34,'table 1008C'!$C$10:$O$796,V$3,FALSE)</f>
        <v>92</v>
      </c>
      <c r="E34">
        <f>VLOOKUP($A34,'table 1008C'!$C$10:$O$796,W$3,FALSE)</f>
        <v>228</v>
      </c>
      <c r="F34">
        <f>VLOOKUP($A34,'table 1008C'!$C$10:$O$796,X$3,FALSE)</f>
        <v>166</v>
      </c>
      <c r="G34">
        <f>VLOOKUP($A34,'table 1008C'!$C$10:$O$796,Y$3,FALSE)</f>
        <v>95</v>
      </c>
      <c r="H34">
        <f>VLOOKUP($A34,'table 1008C'!$C$10:$O$796,Z$3,FALSE)</f>
        <v>250</v>
      </c>
      <c r="I34">
        <f>VLOOKUP($A34,'table 1008C'!$C$10:$O$796,AA$3,FALSE)</f>
        <v>157</v>
      </c>
      <c r="J34">
        <f>VLOOKUP($A34,'table 1008C'!$C$10:$O$796,AB$3,FALSE)</f>
        <v>53</v>
      </c>
      <c r="K34">
        <f>VLOOKUP($A34,'table 1008C'!$C$10:$O$796,AC$3,FALSE)</f>
        <v>111</v>
      </c>
      <c r="L34">
        <f>VLOOKUP($A34,'table 1008C'!$C$10:$O$796,AD$3,FALSE)</f>
        <v>60</v>
      </c>
      <c r="M34">
        <f>VLOOKUP($A34,'table 1008C'!$C$10:$O$796,AE$3,FALSE)</f>
        <v>147</v>
      </c>
      <c r="N34">
        <f>VLOOKUP($A34,'table 1008C'!$C$10:$O$796,AF$3,FALSE)</f>
        <v>64</v>
      </c>
      <c r="O34">
        <f>VLOOKUP($A34,'table 1008C'!$C$10:$O$796,AG$3,FALSE)</f>
        <v>56</v>
      </c>
      <c r="V34">
        <f>IF(D34="..","..",VLOOKUP($A34,'16-64 population'!$A$8:$L$432,V$3,FALSE))</f>
        <v>175203</v>
      </c>
      <c r="W34">
        <f>IF(E34="..","..",VLOOKUP($A34,'16-64 population'!$A$8:$L$432,W$3,FALSE))</f>
        <v>176244</v>
      </c>
      <c r="X34">
        <f>IF(F34="..","..",VLOOKUP($A34,'16-64 population'!$A$8:$L$432,X$3,FALSE))</f>
        <v>177266</v>
      </c>
      <c r="Y34">
        <f>IF(G34="..","..",VLOOKUP($A34,'16-64 population'!$A$8:$L$432,Y$3,FALSE))</f>
        <v>176875</v>
      </c>
      <c r="Z34">
        <f>IF(H34="..","..",VLOOKUP($A34,'16-64 population'!$A$8:$L$432,Z$3,FALSE))</f>
        <v>176465</v>
      </c>
      <c r="AA34">
        <f>IF(I34="..","..",VLOOKUP($A34,'16-64 population'!$A$8:$L$432,AA$3,FALSE))</f>
        <v>175661</v>
      </c>
      <c r="AB34">
        <f>IF(J34="..","..",VLOOKUP($A34,'16-64 population'!$A$8:$L$432,AB$3,FALSE))</f>
        <v>175543</v>
      </c>
      <c r="AC34">
        <f>IF(K34="..","..",VLOOKUP($A34,'16-64 population'!$A$8:$L$432,AC$3,FALSE))</f>
        <v>175976</v>
      </c>
      <c r="AD34">
        <f>IF(L34="..","..",VLOOKUP($A34,'16-64 population'!$A$8:$L$432,AD$3,FALSE))</f>
        <v>175795</v>
      </c>
      <c r="AE34">
        <f>IF(M34="..","..",VLOOKUP($A34,'16-64 population'!$A$8:$L$432,AE$3,FALSE))</f>
        <v>175341</v>
      </c>
      <c r="AF34">
        <f>IF(N34="..","..",VLOOKUP($A34,'16-64 population'!$A$8:$L$432,AF$3,FALSE))</f>
        <v>176041</v>
      </c>
      <c r="AG34">
        <f>IF(O34="..","..",VLOOKUP($A34,'16-64 population'!$A$8:$M$432,AG$3,FALSE))</f>
        <v>176177</v>
      </c>
      <c r="AM34">
        <f t="shared" si="1"/>
        <v>0.52510516372436544</v>
      </c>
      <c r="AN34">
        <f t="shared" si="2"/>
        <v>1.2936610608020698</v>
      </c>
      <c r="AO34">
        <f t="shared" si="3"/>
        <v>0.93644579332754174</v>
      </c>
      <c r="AP34">
        <f t="shared" si="4"/>
        <v>0.53710247349823326</v>
      </c>
      <c r="AQ34">
        <f t="shared" si="5"/>
        <v>1.4167115291984247</v>
      </c>
      <c r="AR34">
        <f t="shared" si="6"/>
        <v>0.89376697161008989</v>
      </c>
      <c r="AS34">
        <f t="shared" si="7"/>
        <v>0.30192032721327539</v>
      </c>
      <c r="AT34">
        <f t="shared" si="8"/>
        <v>0.63076783197708775</v>
      </c>
      <c r="AU34">
        <f t="shared" si="9"/>
        <v>0.34130663556983987</v>
      </c>
      <c r="AV34">
        <f t="shared" si="10"/>
        <v>0.83836638321898471</v>
      </c>
      <c r="AW34">
        <f t="shared" si="11"/>
        <v>0.36355167262171884</v>
      </c>
      <c r="AX34">
        <f t="shared" si="11"/>
        <v>0.31786214999687817</v>
      </c>
    </row>
    <row r="35" spans="1:50" x14ac:dyDescent="0.3">
      <c r="A35" t="s">
        <v>213</v>
      </c>
      <c r="B35" t="str">
        <f>VLOOKUP($A35,class!$A$1:$B$455,2,FALSE)</f>
        <v>Shire District</v>
      </c>
      <c r="C35" t="str">
        <f>IFERROR(VLOOKUP($A35,classifications!A$3:C$334,3,FALSE),VLOOKUP($A35,classifications!I$2:K$28,3,FALSE))</f>
        <v>Urban with Significant Rural</v>
      </c>
      <c r="D35">
        <f>VLOOKUP($A35,'table 1008C'!$C$10:$O$796,V$3,FALSE)</f>
        <v>26</v>
      </c>
      <c r="E35">
        <f>VLOOKUP($A35,'table 1008C'!$C$10:$O$796,W$3,FALSE)</f>
        <v>87</v>
      </c>
      <c r="F35">
        <f>VLOOKUP($A35,'table 1008C'!$C$10:$O$796,X$3,FALSE)</f>
        <v>94</v>
      </c>
      <c r="G35">
        <f>VLOOKUP($A35,'table 1008C'!$C$10:$O$796,Y$3,FALSE)</f>
        <v>27</v>
      </c>
      <c r="H35">
        <f>VLOOKUP($A35,'table 1008C'!$C$10:$O$796,Z$3,FALSE)</f>
        <v>46</v>
      </c>
      <c r="I35">
        <f>VLOOKUP($A35,'table 1008C'!$C$10:$O$796,AA$3,FALSE)</f>
        <v>29</v>
      </c>
      <c r="J35">
        <f>VLOOKUP($A35,'table 1008C'!$C$10:$O$796,AB$3,FALSE)</f>
        <v>28</v>
      </c>
      <c r="K35">
        <f>VLOOKUP($A35,'table 1008C'!$C$10:$O$796,AC$3,FALSE)</f>
        <v>187</v>
      </c>
      <c r="L35">
        <f>VLOOKUP($A35,'table 1008C'!$C$10:$O$796,AD$3,FALSE)</f>
        <v>157</v>
      </c>
      <c r="M35">
        <f>VLOOKUP($A35,'table 1008C'!$C$10:$O$796,AE$3,FALSE)</f>
        <v>142</v>
      </c>
      <c r="N35">
        <f>VLOOKUP($A35,'table 1008C'!$C$10:$O$796,AF$3,FALSE)</f>
        <v>97</v>
      </c>
      <c r="O35">
        <f>VLOOKUP($A35,'table 1008C'!$C$10:$O$796,AG$3,FALSE)</f>
        <v>143</v>
      </c>
      <c r="V35">
        <f>IF(D35="..","..",VLOOKUP($A35,'16-64 population'!$A$8:$L$432,V$3,FALSE))</f>
        <v>40063</v>
      </c>
      <c r="W35">
        <f>IF(E35="..","..",VLOOKUP($A35,'16-64 population'!$A$8:$L$432,W$3,FALSE))</f>
        <v>40628</v>
      </c>
      <c r="X35">
        <f>IF(F35="..","..",VLOOKUP($A35,'16-64 population'!$A$8:$L$432,X$3,FALSE))</f>
        <v>40393</v>
      </c>
      <c r="Y35">
        <f>IF(G35="..","..",VLOOKUP($A35,'16-64 population'!$A$8:$L$432,Y$3,FALSE))</f>
        <v>40040</v>
      </c>
      <c r="Z35">
        <f>IF(H35="..","..",VLOOKUP($A35,'16-64 population'!$A$8:$L$432,Z$3,FALSE))</f>
        <v>40342</v>
      </c>
      <c r="AA35">
        <f>IF(I35="..","..",VLOOKUP($A35,'16-64 population'!$A$8:$L$432,AA$3,FALSE))</f>
        <v>40612</v>
      </c>
      <c r="AB35">
        <f>IF(J35="..","..",VLOOKUP($A35,'16-64 population'!$A$8:$L$432,AB$3,FALSE))</f>
        <v>40658</v>
      </c>
      <c r="AC35">
        <f>IF(K35="..","..",VLOOKUP($A35,'16-64 population'!$A$8:$L$432,AC$3,FALSE))</f>
        <v>41118</v>
      </c>
      <c r="AD35">
        <f>IF(L35="..","..",VLOOKUP($A35,'16-64 population'!$A$8:$L$432,AD$3,FALSE))</f>
        <v>41348</v>
      </c>
      <c r="AE35">
        <f>IF(M35="..","..",VLOOKUP($A35,'16-64 population'!$A$8:$L$432,AE$3,FALSE))</f>
        <v>41712</v>
      </c>
      <c r="AF35">
        <f>IF(N35="..","..",VLOOKUP($A35,'16-64 population'!$A$8:$L$432,AF$3,FALSE))</f>
        <v>41970</v>
      </c>
      <c r="AG35">
        <f>IF(O35="..","..",VLOOKUP($A35,'16-64 population'!$A$8:$M$432,AG$3,FALSE))</f>
        <v>42302</v>
      </c>
      <c r="AM35">
        <f t="shared" si="1"/>
        <v>0.64897785987070356</v>
      </c>
      <c r="AN35">
        <f t="shared" si="2"/>
        <v>2.141380328837255</v>
      </c>
      <c r="AO35">
        <f t="shared" si="3"/>
        <v>2.3271358898819101</v>
      </c>
      <c r="AP35">
        <f t="shared" si="4"/>
        <v>0.67432567432567436</v>
      </c>
      <c r="AQ35">
        <f t="shared" si="5"/>
        <v>1.1402508551881414</v>
      </c>
      <c r="AR35">
        <f t="shared" si="6"/>
        <v>0.71407465773662948</v>
      </c>
      <c r="AS35">
        <f t="shared" si="7"/>
        <v>0.68867135619066355</v>
      </c>
      <c r="AT35">
        <f t="shared" si="8"/>
        <v>4.5478865703584805</v>
      </c>
      <c r="AU35">
        <f t="shared" si="9"/>
        <v>3.7970397600851311</v>
      </c>
      <c r="AV35">
        <f t="shared" si="10"/>
        <v>3.404296125815113</v>
      </c>
      <c r="AW35">
        <f t="shared" si="11"/>
        <v>2.3111746485584943</v>
      </c>
      <c r="AX35">
        <f t="shared" si="11"/>
        <v>3.3804548248309771</v>
      </c>
    </row>
    <row r="36" spans="1:50" x14ac:dyDescent="0.3">
      <c r="A36" t="s">
        <v>14</v>
      </c>
      <c r="B36" t="str">
        <f>VLOOKUP($A36,class!$A$1:$B$455,2,FALSE)</f>
        <v>Unitary Authority</v>
      </c>
      <c r="C36" t="str">
        <f>IFERROR(VLOOKUP($A36,classifications!A$3:C$334,3,FALSE),VLOOKUP($A36,classifications!I$2:K$28,3,FALSE))</f>
        <v>Predominantly Urban</v>
      </c>
      <c r="D36">
        <f>VLOOKUP($A36,'table 1008C'!$C$10:$O$796,V$3,FALSE)</f>
        <v>256</v>
      </c>
      <c r="E36">
        <f>VLOOKUP($A36,'table 1008C'!$C$10:$O$796,W$3,FALSE)</f>
        <v>123</v>
      </c>
      <c r="F36">
        <f>VLOOKUP($A36,'table 1008C'!$C$10:$O$796,X$3,FALSE)</f>
        <v>84</v>
      </c>
      <c r="G36">
        <f>VLOOKUP($A36,'table 1008C'!$C$10:$O$796,Y$3,FALSE)</f>
        <v>23</v>
      </c>
      <c r="H36">
        <f>VLOOKUP($A36,'table 1008C'!$C$10:$O$796,Z$3,FALSE)</f>
        <v>18</v>
      </c>
      <c r="I36">
        <f>VLOOKUP($A36,'table 1008C'!$C$10:$O$796,AA$3,FALSE)</f>
        <v>119</v>
      </c>
      <c r="J36">
        <f>VLOOKUP($A36,'table 1008C'!$C$10:$O$796,AB$3,FALSE)</f>
        <v>23</v>
      </c>
      <c r="K36">
        <f>VLOOKUP($A36,'table 1008C'!$C$10:$O$796,AC$3,FALSE)</f>
        <v>1</v>
      </c>
      <c r="L36">
        <f>VLOOKUP($A36,'table 1008C'!$C$10:$O$796,AD$3,FALSE)</f>
        <v>45</v>
      </c>
      <c r="M36">
        <f>VLOOKUP($A36,'table 1008C'!$C$10:$O$796,AE$3,FALSE)</f>
        <v>9</v>
      </c>
      <c r="N36" t="str">
        <f>VLOOKUP($A36,'table 1008C'!$C$10:$O$796,AF$3,FALSE)</f>
        <v>..</v>
      </c>
      <c r="O36" t="str">
        <f>VLOOKUP($A36,'table 1008C'!$C$10:$O$796,AG$3,FALSE)</f>
        <v>..</v>
      </c>
      <c r="V36">
        <f>IF(D36="..","..",VLOOKUP($A36,'16-64 population'!$A$8:$L$432,V$3,FALSE))</f>
        <v>115174</v>
      </c>
      <c r="W36">
        <f>IF(E36="..","..",VLOOKUP($A36,'16-64 population'!$A$8:$L$432,W$3,FALSE))</f>
        <v>119360</v>
      </c>
      <c r="X36">
        <f>IF(F36="..","..",VLOOKUP($A36,'16-64 population'!$A$8:$L$432,X$3,FALSE))</f>
        <v>122554</v>
      </c>
      <c r="Y36">
        <f>IF(G36="..","..",VLOOKUP($A36,'16-64 population'!$A$8:$L$432,Y$3,FALSE))</f>
        <v>123784</v>
      </c>
      <c r="Z36">
        <f>IF(H36="..","..",VLOOKUP($A36,'16-64 population'!$A$8:$L$432,Z$3,FALSE))</f>
        <v>124215</v>
      </c>
      <c r="AA36">
        <f>IF(I36="..","..",VLOOKUP($A36,'16-64 population'!$A$8:$L$432,AA$3,FALSE))</f>
        <v>124819</v>
      </c>
      <c r="AB36">
        <f>IF(J36="..","..",VLOOKUP($A36,'16-64 population'!$A$8:$L$432,AB$3,FALSE))</f>
        <v>125786</v>
      </c>
      <c r="AC36">
        <f>IF(K36="..","..",VLOOKUP($A36,'16-64 population'!$A$8:$L$432,AC$3,FALSE))</f>
        <v>126717</v>
      </c>
      <c r="AD36">
        <f>IF(L36="..","..",VLOOKUP($A36,'16-64 population'!$A$8:$L$432,AD$3,FALSE))</f>
        <v>126913</v>
      </c>
      <c r="AE36">
        <f>IF(M36="..","..",VLOOKUP($A36,'16-64 population'!$A$8:$L$432,AE$3,FALSE))</f>
        <v>126161</v>
      </c>
      <c r="AF36" t="str">
        <f>IF(N36="..","..",VLOOKUP($A36,'16-64 population'!$A$8:$L$432,AF$3,FALSE))</f>
        <v>..</v>
      </c>
      <c r="AG36" t="str">
        <f>IF(O36="..","..",VLOOKUP($A36,'16-64 population'!$A$8:$M$432,AG$3,FALSE))</f>
        <v>..</v>
      </c>
      <c r="AM36">
        <f t="shared" si="1"/>
        <v>2.2227238786531682</v>
      </c>
      <c r="AN36">
        <f t="shared" si="2"/>
        <v>1.0304959785522789</v>
      </c>
      <c r="AO36">
        <f t="shared" si="3"/>
        <v>0.68541214485043322</v>
      </c>
      <c r="AP36">
        <f t="shared" si="4"/>
        <v>0.18580753570736119</v>
      </c>
      <c r="AQ36">
        <f t="shared" si="5"/>
        <v>0.14491003501992514</v>
      </c>
      <c r="AR36">
        <f t="shared" si="6"/>
        <v>0.9533804949566973</v>
      </c>
      <c r="AS36">
        <f t="shared" si="7"/>
        <v>0.182850237705309</v>
      </c>
      <c r="AT36">
        <f t="shared" si="8"/>
        <v>7.8916009690885996E-3</v>
      </c>
      <c r="AU36">
        <f t="shared" si="9"/>
        <v>0.35457360554080353</v>
      </c>
      <c r="AV36">
        <f t="shared" si="10"/>
        <v>7.1337418061048971E-2</v>
      </c>
      <c r="AW36" t="e">
        <f t="shared" si="11"/>
        <v>#VALUE!</v>
      </c>
      <c r="AX36" t="e">
        <f t="shared" si="11"/>
        <v>#VALUE!</v>
      </c>
    </row>
    <row r="37" spans="1:50" x14ac:dyDescent="0.3">
      <c r="A37" t="s">
        <v>11</v>
      </c>
      <c r="B37" t="str">
        <f>VLOOKUP($A37,class!$A$1:$B$455,2,FALSE)</f>
        <v>Unitary Authority</v>
      </c>
      <c r="C37" t="str">
        <f>IFERROR(VLOOKUP($A37,classifications!A$3:C$334,3,FALSE),VLOOKUP($A37,classifications!I$2:K$28,3,FALSE))</f>
        <v>Predominantly Urban</v>
      </c>
      <c r="D37" t="str">
        <f>VLOOKUP($A37,'table 1008C'!$C$10:$O$796,V$3,FALSE)</f>
        <v>..</v>
      </c>
      <c r="E37" t="str">
        <f>VLOOKUP($A37,'table 1008C'!$C$10:$O$796,W$3,FALSE)</f>
        <v>..</v>
      </c>
      <c r="F37" t="str">
        <f>VLOOKUP($A37,'table 1008C'!$C$10:$O$796,X$3,FALSE)</f>
        <v>..</v>
      </c>
      <c r="G37" t="str">
        <f>VLOOKUP($A37,'table 1008C'!$C$10:$O$796,Y$3,FALSE)</f>
        <v>..</v>
      </c>
      <c r="H37" t="str">
        <f>VLOOKUP($A37,'table 1008C'!$C$10:$O$796,Z$3,FALSE)</f>
        <v>..</v>
      </c>
      <c r="I37" t="str">
        <f>VLOOKUP($A37,'table 1008C'!$C$10:$O$796,AA$3,FALSE)</f>
        <v>..</v>
      </c>
      <c r="J37" t="str">
        <f>VLOOKUP($A37,'table 1008C'!$C$10:$O$796,AB$3,FALSE)</f>
        <v>..</v>
      </c>
      <c r="K37" t="str">
        <f>VLOOKUP($A37,'table 1008C'!$C$10:$O$796,AC$3,FALSE)</f>
        <v>..</v>
      </c>
      <c r="L37" t="str">
        <f>VLOOKUP($A37,'table 1008C'!$C$10:$O$796,AD$3,FALSE)</f>
        <v>..</v>
      </c>
      <c r="M37" t="str">
        <f>VLOOKUP($A37,'table 1008C'!$C$10:$O$796,AE$3,FALSE)</f>
        <v>..</v>
      </c>
      <c r="N37">
        <f>VLOOKUP($A37,'table 1008C'!$C$10:$O$796,AF$3,FALSE)</f>
        <v>253</v>
      </c>
      <c r="O37">
        <f>VLOOKUP($A37,'table 1008C'!$C$10:$O$796,AG$3,FALSE)</f>
        <v>28</v>
      </c>
      <c r="V37" t="str">
        <f>IF(D37="..","..",VLOOKUP($A37,'16-64 population'!$A$8:$L$432,V$3,FALSE))</f>
        <v>..</v>
      </c>
      <c r="W37" t="str">
        <f>IF(E37="..","..",VLOOKUP($A37,'16-64 population'!$A$8:$L$432,W$3,FALSE))</f>
        <v>..</v>
      </c>
      <c r="X37" t="str">
        <f>IF(F37="..","..",VLOOKUP($A37,'16-64 population'!$A$8:$L$432,X$3,FALSE))</f>
        <v>..</v>
      </c>
      <c r="Y37" t="str">
        <f>IF(G37="..","..",VLOOKUP($A37,'16-64 population'!$A$8:$L$432,Y$3,FALSE))</f>
        <v>..</v>
      </c>
      <c r="Z37" t="str">
        <f>IF(H37="..","..",VLOOKUP($A37,'16-64 population'!$A$8:$L$432,Z$3,FALSE))</f>
        <v>..</v>
      </c>
      <c r="AA37" t="str">
        <f>IF(I37="..","..",VLOOKUP($A37,'16-64 population'!$A$8:$L$432,AA$3,FALSE))</f>
        <v>..</v>
      </c>
      <c r="AB37" t="str">
        <f>IF(J37="..","..",VLOOKUP($A37,'16-64 population'!$A$8:$L$432,AB$3,FALSE))</f>
        <v>..</v>
      </c>
      <c r="AC37" t="str">
        <f>IF(K37="..","..",VLOOKUP($A37,'16-64 population'!$A$8:$L$432,AC$3,FALSE))</f>
        <v>..</v>
      </c>
      <c r="AD37" t="str">
        <f>IF(L37="..","..",VLOOKUP($A37,'16-64 population'!$A$8:$L$432,AD$3,FALSE))</f>
        <v>..</v>
      </c>
      <c r="AE37" t="str">
        <f>IF(M37="..","..",VLOOKUP($A37,'16-64 population'!$A$8:$L$432,AE$3,FALSE))</f>
        <v>..</v>
      </c>
      <c r="AF37">
        <f>IF(N37="..","..",VLOOKUP($A37,'16-64 population'!$A$8:$L$432,AF$3,FALSE))</f>
        <v>240905</v>
      </c>
      <c r="AG37">
        <f>IF(O37="..","..",VLOOKUP($A37,'16-64 population'!$A$8:$M$432,AG$3,FALSE))</f>
        <v>241735</v>
      </c>
      <c r="AM37" t="e">
        <f t="shared" si="1"/>
        <v>#VALUE!</v>
      </c>
      <c r="AN37" t="e">
        <f t="shared" si="2"/>
        <v>#VALUE!</v>
      </c>
      <c r="AO37" t="e">
        <f t="shared" si="3"/>
        <v>#VALUE!</v>
      </c>
      <c r="AP37" t="e">
        <f t="shared" si="4"/>
        <v>#VALUE!</v>
      </c>
      <c r="AQ37" t="e">
        <f t="shared" si="5"/>
        <v>#VALUE!</v>
      </c>
      <c r="AR37" t="e">
        <f t="shared" si="6"/>
        <v>#VALUE!</v>
      </c>
      <c r="AS37" t="e">
        <f t="shared" si="7"/>
        <v>#VALUE!</v>
      </c>
      <c r="AT37" t="e">
        <f t="shared" si="8"/>
        <v>#VALUE!</v>
      </c>
      <c r="AU37" t="e">
        <f t="shared" si="9"/>
        <v>#VALUE!</v>
      </c>
      <c r="AV37" t="e">
        <f t="shared" si="10"/>
        <v>#VALUE!</v>
      </c>
      <c r="AW37">
        <f t="shared" si="11"/>
        <v>1.0502065129407858</v>
      </c>
      <c r="AX37">
        <f t="shared" si="11"/>
        <v>0.11582931722754256</v>
      </c>
    </row>
    <row r="38" spans="1:50" x14ac:dyDescent="0.3">
      <c r="A38" t="s">
        <v>16</v>
      </c>
      <c r="B38" t="str">
        <f>VLOOKUP($A38,class!$A$1:$B$455,2,FALSE)</f>
        <v>Unitary Authority</v>
      </c>
      <c r="C38" t="str">
        <f>IFERROR(VLOOKUP($A38,classifications!A$3:C$334,3,FALSE),VLOOKUP($A38,classifications!I$2:K$28,3,FALSE))</f>
        <v>Predominantly Urban</v>
      </c>
      <c r="D38">
        <f>VLOOKUP($A38,'table 1008C'!$C$10:$O$796,V$3,FALSE)</f>
        <v>180</v>
      </c>
      <c r="E38">
        <f>VLOOKUP($A38,'table 1008C'!$C$10:$O$796,W$3,FALSE)</f>
        <v>77</v>
      </c>
      <c r="F38">
        <f>VLOOKUP($A38,'table 1008C'!$C$10:$O$796,X$3,FALSE)</f>
        <v>122</v>
      </c>
      <c r="G38">
        <f>VLOOKUP($A38,'table 1008C'!$C$10:$O$796,Y$3,FALSE)</f>
        <v>108</v>
      </c>
      <c r="H38">
        <f>VLOOKUP($A38,'table 1008C'!$C$10:$O$796,Z$3,FALSE)</f>
        <v>181</v>
      </c>
      <c r="I38">
        <f>VLOOKUP($A38,'table 1008C'!$C$10:$O$796,AA$3,FALSE)</f>
        <v>125</v>
      </c>
      <c r="J38">
        <f>VLOOKUP($A38,'table 1008C'!$C$10:$O$796,AB$3,FALSE)</f>
        <v>11</v>
      </c>
      <c r="K38">
        <f>VLOOKUP($A38,'table 1008C'!$C$10:$O$796,AC$3,FALSE)</f>
        <v>74</v>
      </c>
      <c r="L38">
        <f>VLOOKUP($A38,'table 1008C'!$C$10:$O$796,AD$3,FALSE)</f>
        <v>16</v>
      </c>
      <c r="M38">
        <f>VLOOKUP($A38,'table 1008C'!$C$10:$O$796,AE$3,FALSE)</f>
        <v>190</v>
      </c>
      <c r="N38">
        <f>VLOOKUP($A38,'table 1008C'!$C$10:$O$796,AF$3,FALSE)</f>
        <v>404</v>
      </c>
      <c r="O38">
        <f>VLOOKUP($A38,'table 1008C'!$C$10:$O$796,AG$3,FALSE)</f>
        <v>210</v>
      </c>
      <c r="V38">
        <f>IF(D38="..","..",VLOOKUP($A38,'16-64 population'!$A$8:$L$432,V$3,FALSE))</f>
        <v>75431</v>
      </c>
      <c r="W38">
        <f>IF(E38="..","..",VLOOKUP($A38,'16-64 population'!$A$8:$L$432,W$3,FALSE))</f>
        <v>75793</v>
      </c>
      <c r="X38">
        <f>IF(F38="..","..",VLOOKUP($A38,'16-64 population'!$A$8:$L$432,X$3,FALSE))</f>
        <v>76035</v>
      </c>
      <c r="Y38">
        <f>IF(G38="..","..",VLOOKUP($A38,'16-64 population'!$A$8:$L$432,Y$3,FALSE))</f>
        <v>76373</v>
      </c>
      <c r="Z38">
        <f>IF(H38="..","..",VLOOKUP($A38,'16-64 population'!$A$8:$L$432,Z$3,FALSE))</f>
        <v>76693</v>
      </c>
      <c r="AA38">
        <f>IF(I38="..","..",VLOOKUP($A38,'16-64 population'!$A$8:$L$432,AA$3,FALSE))</f>
        <v>77422</v>
      </c>
      <c r="AB38">
        <f>IF(J38="..","..",VLOOKUP($A38,'16-64 population'!$A$8:$L$432,AB$3,FALSE))</f>
        <v>78058</v>
      </c>
      <c r="AC38">
        <f>IF(K38="..","..",VLOOKUP($A38,'16-64 population'!$A$8:$L$432,AC$3,FALSE))</f>
        <v>78146</v>
      </c>
      <c r="AD38">
        <f>IF(L38="..","..",VLOOKUP($A38,'16-64 population'!$A$8:$L$432,AD$3,FALSE))</f>
        <v>78396</v>
      </c>
      <c r="AE38">
        <f>IF(M38="..","..",VLOOKUP($A38,'16-64 population'!$A$8:$L$432,AE$3,FALSE))</f>
        <v>78807</v>
      </c>
      <c r="AF38">
        <f>IF(N38="..","..",VLOOKUP($A38,'16-64 population'!$A$8:$L$432,AF$3,FALSE))</f>
        <v>79196</v>
      </c>
      <c r="AG38">
        <f>IF(O38="..","..",VLOOKUP($A38,'16-64 population'!$A$8:$M$432,AG$3,FALSE))</f>
        <v>79883</v>
      </c>
      <c r="AM38">
        <f t="shared" si="1"/>
        <v>2.3862868051596826</v>
      </c>
      <c r="AN38">
        <f t="shared" si="2"/>
        <v>1.0159249534917472</v>
      </c>
      <c r="AO38">
        <f t="shared" si="3"/>
        <v>1.6045242322614586</v>
      </c>
      <c r="AP38">
        <f t="shared" si="4"/>
        <v>1.4141123171801553</v>
      </c>
      <c r="AQ38">
        <f t="shared" si="5"/>
        <v>2.3600589362784086</v>
      </c>
      <c r="AR38">
        <f t="shared" si="6"/>
        <v>1.6145281702875152</v>
      </c>
      <c r="AS38">
        <f t="shared" si="7"/>
        <v>0.14092085372415383</v>
      </c>
      <c r="AT38">
        <f t="shared" si="8"/>
        <v>0.94694546106006705</v>
      </c>
      <c r="AU38">
        <f t="shared" si="9"/>
        <v>0.20409204551252616</v>
      </c>
      <c r="AV38">
        <f t="shared" si="10"/>
        <v>2.4109533417082236</v>
      </c>
      <c r="AW38">
        <f t="shared" si="11"/>
        <v>5.1012677407949898</v>
      </c>
      <c r="AX38">
        <f t="shared" si="11"/>
        <v>2.6288446853523277</v>
      </c>
    </row>
    <row r="39" spans="1:50" x14ac:dyDescent="0.3">
      <c r="A39" t="s">
        <v>27</v>
      </c>
      <c r="B39" t="str">
        <f>VLOOKUP($A39,class!$A$1:$B$455,2,FALSE)</f>
        <v>Metropolitan District</v>
      </c>
      <c r="C39" t="str">
        <f>IFERROR(VLOOKUP($A39,classifications!A$3:C$334,3,FALSE),VLOOKUP($A39,classifications!I$2:K$28,3,FALSE))</f>
        <v>Predominantly Urban</v>
      </c>
      <c r="D39">
        <f>VLOOKUP($A39,'table 1008C'!$C$10:$O$796,V$3,FALSE)</f>
        <v>303</v>
      </c>
      <c r="E39">
        <f>VLOOKUP($A39,'table 1008C'!$C$10:$O$796,W$3,FALSE)</f>
        <v>268</v>
      </c>
      <c r="F39">
        <f>VLOOKUP($A39,'table 1008C'!$C$10:$O$796,X$3,FALSE)</f>
        <v>258</v>
      </c>
      <c r="G39">
        <f>VLOOKUP($A39,'table 1008C'!$C$10:$O$796,Y$3,FALSE)</f>
        <v>247</v>
      </c>
      <c r="H39">
        <f>VLOOKUP($A39,'table 1008C'!$C$10:$O$796,Z$3,FALSE)</f>
        <v>274</v>
      </c>
      <c r="I39">
        <f>VLOOKUP($A39,'table 1008C'!$C$10:$O$796,AA$3,FALSE)</f>
        <v>305</v>
      </c>
      <c r="J39">
        <f>VLOOKUP($A39,'table 1008C'!$C$10:$O$796,AB$3,FALSE)</f>
        <v>121</v>
      </c>
      <c r="K39">
        <f>VLOOKUP($A39,'table 1008C'!$C$10:$O$796,AC$3,FALSE)</f>
        <v>229</v>
      </c>
      <c r="L39">
        <f>VLOOKUP($A39,'table 1008C'!$C$10:$O$796,AD$3,FALSE)</f>
        <v>334</v>
      </c>
      <c r="M39">
        <f>VLOOKUP($A39,'table 1008C'!$C$10:$O$796,AE$3,FALSE)</f>
        <v>290</v>
      </c>
      <c r="N39">
        <f>VLOOKUP($A39,'table 1008C'!$C$10:$O$796,AF$3,FALSE)</f>
        <v>228</v>
      </c>
      <c r="O39">
        <f>VLOOKUP($A39,'table 1008C'!$C$10:$O$796,AG$3,FALSE)</f>
        <v>110</v>
      </c>
      <c r="V39">
        <f>IF(D39="..","..",VLOOKUP($A39,'16-64 population'!$A$8:$L$432,V$3,FALSE))</f>
        <v>324012</v>
      </c>
      <c r="W39">
        <f>IF(E39="..","..",VLOOKUP($A39,'16-64 population'!$A$8:$L$432,W$3,FALSE))</f>
        <v>327498</v>
      </c>
      <c r="X39">
        <f>IF(F39="..","..",VLOOKUP($A39,'16-64 population'!$A$8:$L$432,X$3,FALSE))</f>
        <v>330990</v>
      </c>
      <c r="Y39">
        <f>IF(G39="..","..",VLOOKUP($A39,'16-64 population'!$A$8:$L$432,Y$3,FALSE))</f>
        <v>329430</v>
      </c>
      <c r="Z39">
        <f>IF(H39="..","..",VLOOKUP($A39,'16-64 population'!$A$8:$L$432,Z$3,FALSE))</f>
        <v>328557</v>
      </c>
      <c r="AA39">
        <f>IF(I39="..","..",VLOOKUP($A39,'16-64 population'!$A$8:$L$432,AA$3,FALSE))</f>
        <v>327991</v>
      </c>
      <c r="AB39">
        <f>IF(J39="..","..",VLOOKUP($A39,'16-64 population'!$A$8:$L$432,AB$3,FALSE))</f>
        <v>328648</v>
      </c>
      <c r="AC39">
        <f>IF(K39="..","..",VLOOKUP($A39,'16-64 population'!$A$8:$L$432,AC$3,FALSE))</f>
        <v>329144</v>
      </c>
      <c r="AD39">
        <f>IF(L39="..","..",VLOOKUP($A39,'16-64 population'!$A$8:$L$432,AD$3,FALSE))</f>
        <v>329336</v>
      </c>
      <c r="AE39">
        <f>IF(M39="..","..",VLOOKUP($A39,'16-64 population'!$A$8:$L$432,AE$3,FALSE))</f>
        <v>330115</v>
      </c>
      <c r="AF39">
        <f>IF(N39="..","..",VLOOKUP($A39,'16-64 population'!$A$8:$L$432,AF$3,FALSE))</f>
        <v>330964</v>
      </c>
      <c r="AG39">
        <f>IF(O39="..","..",VLOOKUP($A39,'16-64 population'!$A$8:$M$432,AG$3,FALSE))</f>
        <v>332559</v>
      </c>
      <c r="AM39">
        <f t="shared" si="1"/>
        <v>0.93515054997963043</v>
      </c>
      <c r="AN39">
        <f t="shared" si="2"/>
        <v>0.81832560809531663</v>
      </c>
      <c r="AO39">
        <f t="shared" si="3"/>
        <v>0.77947974259041053</v>
      </c>
      <c r="AP39">
        <f t="shared" si="4"/>
        <v>0.74977992289712536</v>
      </c>
      <c r="AQ39">
        <f t="shared" si="5"/>
        <v>0.83394966474614751</v>
      </c>
      <c r="AR39">
        <f t="shared" si="6"/>
        <v>0.92990356442707278</v>
      </c>
      <c r="AS39">
        <f t="shared" si="7"/>
        <v>0.36817506876658307</v>
      </c>
      <c r="AT39">
        <f t="shared" si="8"/>
        <v>0.69574411199961106</v>
      </c>
      <c r="AU39">
        <f t="shared" si="9"/>
        <v>1.0141618286491607</v>
      </c>
      <c r="AV39">
        <f t="shared" si="10"/>
        <v>0.87848174121139599</v>
      </c>
      <c r="AW39">
        <f t="shared" si="11"/>
        <v>0.68889667758426898</v>
      </c>
      <c r="AX39">
        <f t="shared" si="11"/>
        <v>0.33076837493497391</v>
      </c>
    </row>
    <row r="40" spans="1:50" x14ac:dyDescent="0.3">
      <c r="A40" t="s">
        <v>74</v>
      </c>
      <c r="B40" t="str">
        <f>VLOOKUP($A40,class!$A$1:$B$455,2,FALSE)</f>
        <v>Shire District</v>
      </c>
      <c r="C40" t="str">
        <f>IFERROR(VLOOKUP($A40,classifications!A$3:C$334,3,FALSE),VLOOKUP($A40,classifications!I$2:K$28,3,FALSE))</f>
        <v>Predominantly Rural</v>
      </c>
      <c r="D40">
        <f>VLOOKUP($A40,'table 1008C'!$C$10:$O$796,V$3,FALSE)</f>
        <v>135</v>
      </c>
      <c r="E40">
        <f>VLOOKUP($A40,'table 1008C'!$C$10:$O$796,W$3,FALSE)</f>
        <v>148</v>
      </c>
      <c r="F40">
        <f>VLOOKUP($A40,'table 1008C'!$C$10:$O$796,X$3,FALSE)</f>
        <v>68</v>
      </c>
      <c r="G40">
        <f>VLOOKUP($A40,'table 1008C'!$C$10:$O$796,Y$3,FALSE)</f>
        <v>101</v>
      </c>
      <c r="H40">
        <f>VLOOKUP($A40,'table 1008C'!$C$10:$O$796,Z$3,FALSE)</f>
        <v>103</v>
      </c>
      <c r="I40">
        <f>VLOOKUP($A40,'table 1008C'!$C$10:$O$796,AA$3,FALSE)</f>
        <v>174</v>
      </c>
      <c r="J40">
        <f>VLOOKUP($A40,'table 1008C'!$C$10:$O$796,AB$3,FALSE)</f>
        <v>33</v>
      </c>
      <c r="K40">
        <f>VLOOKUP($A40,'table 1008C'!$C$10:$O$796,AC$3,FALSE)</f>
        <v>58</v>
      </c>
      <c r="L40">
        <f>VLOOKUP($A40,'table 1008C'!$C$10:$O$796,AD$3,FALSE)</f>
        <v>109</v>
      </c>
      <c r="M40">
        <f>VLOOKUP($A40,'table 1008C'!$C$10:$O$796,AE$3,FALSE)</f>
        <v>135</v>
      </c>
      <c r="N40">
        <f>VLOOKUP($A40,'table 1008C'!$C$10:$O$796,AF$3,FALSE)</f>
        <v>173</v>
      </c>
      <c r="O40">
        <f>VLOOKUP($A40,'table 1008C'!$C$10:$O$796,AG$3,FALSE)</f>
        <v>198</v>
      </c>
      <c r="V40">
        <f>IF(D40="..","..",VLOOKUP($A40,'16-64 population'!$A$8:$L$432,V$3,FALSE))</f>
        <v>93013</v>
      </c>
      <c r="W40">
        <f>IF(E40="..","..",VLOOKUP($A40,'16-64 population'!$A$8:$L$432,W$3,FALSE))</f>
        <v>93414</v>
      </c>
      <c r="X40">
        <f>IF(F40="..","..",VLOOKUP($A40,'16-64 population'!$A$8:$L$432,X$3,FALSE))</f>
        <v>93771</v>
      </c>
      <c r="Y40">
        <f>IF(G40="..","..",VLOOKUP($A40,'16-64 population'!$A$8:$L$432,Y$3,FALSE))</f>
        <v>93245</v>
      </c>
      <c r="Z40">
        <f>IF(H40="..","..",VLOOKUP($A40,'16-64 population'!$A$8:$L$432,Z$3,FALSE))</f>
        <v>92897</v>
      </c>
      <c r="AA40">
        <f>IF(I40="..","..",VLOOKUP($A40,'16-64 population'!$A$8:$L$432,AA$3,FALSE))</f>
        <v>92920</v>
      </c>
      <c r="AB40">
        <f>IF(J40="..","..",VLOOKUP($A40,'16-64 population'!$A$8:$L$432,AB$3,FALSE))</f>
        <v>92880</v>
      </c>
      <c r="AC40">
        <f>IF(K40="..","..",VLOOKUP($A40,'16-64 population'!$A$8:$L$432,AC$3,FALSE))</f>
        <v>92639</v>
      </c>
      <c r="AD40">
        <f>IF(L40="..","..",VLOOKUP($A40,'16-64 population'!$A$8:$L$432,AD$3,FALSE))</f>
        <v>92581</v>
      </c>
      <c r="AE40">
        <f>IF(M40="..","..",VLOOKUP($A40,'16-64 population'!$A$8:$L$432,AE$3,FALSE))</f>
        <v>91962</v>
      </c>
      <c r="AF40">
        <f>IF(N40="..","..",VLOOKUP($A40,'16-64 population'!$A$8:$L$432,AF$3,FALSE))</f>
        <v>92217</v>
      </c>
      <c r="AG40">
        <f>IF(O40="..","..",VLOOKUP($A40,'16-64 population'!$A$8:$M$432,AG$3,FALSE))</f>
        <v>92272</v>
      </c>
      <c r="AM40">
        <f t="shared" si="1"/>
        <v>1.4514100179544793</v>
      </c>
      <c r="AN40">
        <f t="shared" si="2"/>
        <v>1.5843449589997216</v>
      </c>
      <c r="AO40">
        <f t="shared" si="3"/>
        <v>0.72517089505284149</v>
      </c>
      <c r="AP40">
        <f t="shared" si="4"/>
        <v>1.0831679982840903</v>
      </c>
      <c r="AQ40">
        <f t="shared" si="5"/>
        <v>1.1087548575303829</v>
      </c>
      <c r="AR40">
        <f t="shared" si="6"/>
        <v>1.8725785622040465</v>
      </c>
      <c r="AS40">
        <f t="shared" si="7"/>
        <v>0.35529715762273906</v>
      </c>
      <c r="AT40">
        <f t="shared" si="8"/>
        <v>0.62608620559375638</v>
      </c>
      <c r="AU40">
        <f t="shared" si="9"/>
        <v>1.1773474038949676</v>
      </c>
      <c r="AV40">
        <f t="shared" si="10"/>
        <v>1.467997651203758</v>
      </c>
      <c r="AW40">
        <f t="shared" si="11"/>
        <v>1.8760098463406965</v>
      </c>
      <c r="AX40">
        <f t="shared" si="11"/>
        <v>2.1458297208253856</v>
      </c>
    </row>
    <row r="41" spans="1:50" x14ac:dyDescent="0.3">
      <c r="A41" t="s">
        <v>255</v>
      </c>
      <c r="B41" t="str">
        <f>VLOOKUP($A41,class!$A$1:$B$455,2,FALSE)</f>
        <v>Shire District</v>
      </c>
      <c r="C41" t="str">
        <f>IFERROR(VLOOKUP($A41,classifications!A$3:C$334,3,FALSE),VLOOKUP($A41,classifications!I$2:K$28,3,FALSE))</f>
        <v>Predominantly Rural</v>
      </c>
      <c r="D41">
        <f>VLOOKUP($A41,'table 1008C'!$C$10:$O$796,V$3,FALSE)</f>
        <v>320</v>
      </c>
      <c r="E41">
        <f>VLOOKUP($A41,'table 1008C'!$C$10:$O$796,W$3,FALSE)</f>
        <v>150</v>
      </c>
      <c r="F41">
        <f>VLOOKUP($A41,'table 1008C'!$C$10:$O$796,X$3,FALSE)</f>
        <v>73</v>
      </c>
      <c r="G41">
        <f>VLOOKUP($A41,'table 1008C'!$C$10:$O$796,Y$3,FALSE)</f>
        <v>113</v>
      </c>
      <c r="H41">
        <f>VLOOKUP($A41,'table 1008C'!$C$10:$O$796,Z$3,FALSE)</f>
        <v>57</v>
      </c>
      <c r="I41">
        <f>VLOOKUP($A41,'table 1008C'!$C$10:$O$796,AA$3,FALSE)</f>
        <v>92</v>
      </c>
      <c r="J41">
        <f>VLOOKUP($A41,'table 1008C'!$C$10:$O$796,AB$3,FALSE)</f>
        <v>29</v>
      </c>
      <c r="K41">
        <f>VLOOKUP($A41,'table 1008C'!$C$10:$O$796,AC$3,FALSE)</f>
        <v>180</v>
      </c>
      <c r="L41">
        <f>VLOOKUP($A41,'table 1008C'!$C$10:$O$796,AD$3,FALSE)</f>
        <v>122</v>
      </c>
      <c r="M41">
        <f>VLOOKUP($A41,'table 1008C'!$C$10:$O$796,AE$3,FALSE)</f>
        <v>106</v>
      </c>
      <c r="N41">
        <f>VLOOKUP($A41,'table 1008C'!$C$10:$O$796,AF$3,FALSE)</f>
        <v>185</v>
      </c>
      <c r="O41">
        <f>VLOOKUP($A41,'table 1008C'!$C$10:$O$796,AG$3,FALSE)</f>
        <v>59</v>
      </c>
      <c r="V41">
        <f>IF(D41="..","..",VLOOKUP($A41,'16-64 population'!$A$8:$L$432,V$3,FALSE))</f>
        <v>79357</v>
      </c>
      <c r="W41">
        <f>IF(E41="..","..",VLOOKUP($A41,'16-64 population'!$A$8:$L$432,W$3,FALSE))</f>
        <v>79300</v>
      </c>
      <c r="X41">
        <f>IF(F41="..","..",VLOOKUP($A41,'16-64 population'!$A$8:$L$432,X$3,FALSE))</f>
        <v>79564</v>
      </c>
      <c r="Y41">
        <f>IF(G41="..","..",VLOOKUP($A41,'16-64 population'!$A$8:$L$432,Y$3,FALSE))</f>
        <v>79151</v>
      </c>
      <c r="Z41">
        <f>IF(H41="..","..",VLOOKUP($A41,'16-64 population'!$A$8:$L$432,Z$3,FALSE))</f>
        <v>79166</v>
      </c>
      <c r="AA41">
        <f>IF(I41="..","..",VLOOKUP($A41,'16-64 population'!$A$8:$L$432,AA$3,FALSE))</f>
        <v>79266</v>
      </c>
      <c r="AB41">
        <f>IF(J41="..","..",VLOOKUP($A41,'16-64 population'!$A$8:$L$432,AB$3,FALSE))</f>
        <v>79789</v>
      </c>
      <c r="AC41">
        <f>IF(K41="..","..",VLOOKUP($A41,'16-64 population'!$A$8:$L$432,AC$3,FALSE))</f>
        <v>80073</v>
      </c>
      <c r="AD41">
        <f>IF(L41="..","..",VLOOKUP($A41,'16-64 population'!$A$8:$L$432,AD$3,FALSE))</f>
        <v>80559</v>
      </c>
      <c r="AE41">
        <f>IF(M41="..","..",VLOOKUP($A41,'16-64 population'!$A$8:$L$432,AE$3,FALSE))</f>
        <v>80662</v>
      </c>
      <c r="AF41">
        <f>IF(N41="..","..",VLOOKUP($A41,'16-64 population'!$A$8:$L$432,AF$3,FALSE))</f>
        <v>80472</v>
      </c>
      <c r="AG41">
        <f>IF(O41="..","..",VLOOKUP($A41,'16-64 population'!$A$8:$M$432,AG$3,FALSE))</f>
        <v>81026</v>
      </c>
      <c r="AM41">
        <f t="shared" si="1"/>
        <v>4.0324104993888374</v>
      </c>
      <c r="AN41">
        <f t="shared" si="2"/>
        <v>1.8915510718789408</v>
      </c>
      <c r="AO41">
        <f t="shared" si="3"/>
        <v>0.91750037705494958</v>
      </c>
      <c r="AP41">
        <f t="shared" si="4"/>
        <v>1.4276509456608255</v>
      </c>
      <c r="AQ41">
        <f t="shared" si="5"/>
        <v>0.72000606320895333</v>
      </c>
      <c r="AR41">
        <f t="shared" si="6"/>
        <v>1.1606489541543663</v>
      </c>
      <c r="AS41">
        <f t="shared" si="7"/>
        <v>0.36345862211583052</v>
      </c>
      <c r="AT41">
        <f t="shared" si="8"/>
        <v>2.2479487467685737</v>
      </c>
      <c r="AU41">
        <f t="shared" si="9"/>
        <v>1.5144180041956827</v>
      </c>
      <c r="AV41">
        <f t="shared" si="10"/>
        <v>1.3141256105725123</v>
      </c>
      <c r="AW41">
        <f t="shared" si="11"/>
        <v>2.2989362759717666</v>
      </c>
      <c r="AX41">
        <f t="shared" si="11"/>
        <v>0.72816133093081237</v>
      </c>
    </row>
    <row r="42" spans="1:50" x14ac:dyDescent="0.3">
      <c r="A42" t="s">
        <v>89</v>
      </c>
      <c r="B42" t="str">
        <f>VLOOKUP($A42,class!$A$1:$B$455,2,FALSE)</f>
        <v>London Borough</v>
      </c>
      <c r="C42" t="str">
        <f>IFERROR(VLOOKUP($A42,classifications!A$3:C$334,3,FALSE),VLOOKUP($A42,classifications!I$2:K$28,3,FALSE))</f>
        <v>Predominantly Urban</v>
      </c>
      <c r="D42">
        <f>VLOOKUP($A42,'table 1008C'!$C$10:$O$796,V$3,FALSE)</f>
        <v>557</v>
      </c>
      <c r="E42">
        <f>VLOOKUP($A42,'table 1008C'!$C$10:$O$796,W$3,FALSE)</f>
        <v>703</v>
      </c>
      <c r="F42">
        <f>VLOOKUP($A42,'table 1008C'!$C$10:$O$796,X$3,FALSE)</f>
        <v>852</v>
      </c>
      <c r="G42">
        <f>VLOOKUP($A42,'table 1008C'!$C$10:$O$796,Y$3,FALSE)</f>
        <v>530</v>
      </c>
      <c r="H42">
        <f>VLOOKUP($A42,'table 1008C'!$C$10:$O$796,Z$3,FALSE)</f>
        <v>277</v>
      </c>
      <c r="I42">
        <f>VLOOKUP($A42,'table 1008C'!$C$10:$O$796,AA$3,FALSE)</f>
        <v>1316</v>
      </c>
      <c r="J42">
        <f>VLOOKUP($A42,'table 1008C'!$C$10:$O$796,AB$3,FALSE)</f>
        <v>208</v>
      </c>
      <c r="K42">
        <f>VLOOKUP($A42,'table 1008C'!$C$10:$O$796,AC$3,FALSE)</f>
        <v>226</v>
      </c>
      <c r="L42">
        <f>VLOOKUP($A42,'table 1008C'!$C$10:$O$796,AD$3,FALSE)</f>
        <v>128</v>
      </c>
      <c r="M42">
        <f>VLOOKUP($A42,'table 1008C'!$C$10:$O$796,AE$3,FALSE)</f>
        <v>436</v>
      </c>
      <c r="N42">
        <f>VLOOKUP($A42,'table 1008C'!$C$10:$O$796,AF$3,FALSE)</f>
        <v>213</v>
      </c>
      <c r="O42">
        <f>VLOOKUP($A42,'table 1008C'!$C$10:$O$796,AG$3,FALSE)</f>
        <v>797</v>
      </c>
      <c r="V42">
        <f>IF(D42="..","..",VLOOKUP($A42,'16-64 population'!$A$8:$L$432,V$3,FALSE))</f>
        <v>205932</v>
      </c>
      <c r="W42">
        <f>IF(E42="..","..",VLOOKUP($A42,'16-64 population'!$A$8:$L$432,W$3,FALSE))</f>
        <v>210783</v>
      </c>
      <c r="X42">
        <f>IF(F42="..","..",VLOOKUP($A42,'16-64 population'!$A$8:$L$432,X$3,FALSE))</f>
        <v>216488</v>
      </c>
      <c r="Y42">
        <f>IF(G42="..","..",VLOOKUP($A42,'16-64 population'!$A$8:$L$432,Y$3,FALSE))</f>
        <v>216655</v>
      </c>
      <c r="Z42">
        <f>IF(H42="..","..",VLOOKUP($A42,'16-64 population'!$A$8:$L$432,Z$3,FALSE))</f>
        <v>217483</v>
      </c>
      <c r="AA42">
        <f>IF(I42="..","..",VLOOKUP($A42,'16-64 population'!$A$8:$L$432,AA$3,FALSE))</f>
        <v>218068</v>
      </c>
      <c r="AB42">
        <f>IF(J42="..","..",VLOOKUP($A42,'16-64 population'!$A$8:$L$432,AB$3,FALSE))</f>
        <v>219217</v>
      </c>
      <c r="AC42">
        <f>IF(K42="..","..",VLOOKUP($A42,'16-64 population'!$A$8:$L$432,AC$3,FALSE))</f>
        <v>219949</v>
      </c>
      <c r="AD42">
        <f>IF(L42="..","..",VLOOKUP($A42,'16-64 population'!$A$8:$L$432,AD$3,FALSE))</f>
        <v>220418</v>
      </c>
      <c r="AE42">
        <f>IF(M42="..","..",VLOOKUP($A42,'16-64 population'!$A$8:$L$432,AE$3,FALSE))</f>
        <v>220379</v>
      </c>
      <c r="AF42">
        <f>IF(N42="..","..",VLOOKUP($A42,'16-64 population'!$A$8:$L$432,AF$3,FALSE))</f>
        <v>218386</v>
      </c>
      <c r="AG42">
        <f>IF(O42="..","..",VLOOKUP($A42,'16-64 population'!$A$8:$M$432,AG$3,FALSE))</f>
        <v>215316</v>
      </c>
      <c r="AM42">
        <f t="shared" si="1"/>
        <v>2.7047763339354738</v>
      </c>
      <c r="AN42">
        <f t="shared" si="2"/>
        <v>3.3351835774232268</v>
      </c>
      <c r="AO42">
        <f t="shared" si="3"/>
        <v>3.9355530098665978</v>
      </c>
      <c r="AP42">
        <f t="shared" si="4"/>
        <v>2.4462855692229581</v>
      </c>
      <c r="AQ42">
        <f t="shared" si="5"/>
        <v>1.2736627690440172</v>
      </c>
      <c r="AR42">
        <f t="shared" si="6"/>
        <v>6.0348148284021494</v>
      </c>
      <c r="AS42">
        <f t="shared" si="7"/>
        <v>0.94883152310267904</v>
      </c>
      <c r="AT42">
        <f t="shared" si="8"/>
        <v>1.0275109229866923</v>
      </c>
      <c r="AU42">
        <f t="shared" si="9"/>
        <v>0.58071482365324067</v>
      </c>
      <c r="AV42">
        <f t="shared" si="10"/>
        <v>1.9784099210904851</v>
      </c>
      <c r="AW42">
        <f t="shared" si="11"/>
        <v>0.97533724689311585</v>
      </c>
      <c r="AX42">
        <f t="shared" si="11"/>
        <v>3.7015363465789815</v>
      </c>
    </row>
    <row r="43" spans="1:50" x14ac:dyDescent="0.3">
      <c r="A43" t="s">
        <v>83</v>
      </c>
      <c r="B43" t="str">
        <f>VLOOKUP($A43,class!$A$1:$B$455,2,FALSE)</f>
        <v>Shire District</v>
      </c>
      <c r="C43" t="str">
        <f>IFERROR(VLOOKUP($A43,classifications!A$3:C$334,3,FALSE),VLOOKUP($A43,classifications!I$2:K$28,3,FALSE))</f>
        <v>Urban with Significant Rural</v>
      </c>
      <c r="D43">
        <f>VLOOKUP($A43,'table 1008C'!$C$10:$O$796,V$3,FALSE)</f>
        <v>98</v>
      </c>
      <c r="E43">
        <f>VLOOKUP($A43,'table 1008C'!$C$10:$O$796,W$3,FALSE)</f>
        <v>33</v>
      </c>
      <c r="F43">
        <f>VLOOKUP($A43,'table 1008C'!$C$10:$O$796,X$3,FALSE)</f>
        <v>0</v>
      </c>
      <c r="G43">
        <f>VLOOKUP($A43,'table 1008C'!$C$10:$O$796,Y$3,FALSE)</f>
        <v>78</v>
      </c>
      <c r="H43">
        <f>VLOOKUP($A43,'table 1008C'!$C$10:$O$796,Z$3,FALSE)</f>
        <v>2</v>
      </c>
      <c r="I43">
        <f>VLOOKUP($A43,'table 1008C'!$C$10:$O$796,AA$3,FALSE)</f>
        <v>15</v>
      </c>
      <c r="J43">
        <f>VLOOKUP($A43,'table 1008C'!$C$10:$O$796,AB$3,FALSE)</f>
        <v>4</v>
      </c>
      <c r="K43">
        <f>VLOOKUP($A43,'table 1008C'!$C$10:$O$796,AC$3,FALSE)</f>
        <v>5</v>
      </c>
      <c r="L43">
        <f>VLOOKUP($A43,'table 1008C'!$C$10:$O$796,AD$3,FALSE)</f>
        <v>52</v>
      </c>
      <c r="M43">
        <f>VLOOKUP($A43,'table 1008C'!$C$10:$O$796,AE$3,FALSE)</f>
        <v>35</v>
      </c>
      <c r="N43">
        <f>VLOOKUP($A43,'table 1008C'!$C$10:$O$796,AF$3,FALSE)</f>
        <v>14</v>
      </c>
      <c r="O43">
        <f>VLOOKUP($A43,'table 1008C'!$C$10:$O$796,AG$3,FALSE)</f>
        <v>0</v>
      </c>
      <c r="V43">
        <f>IF(D43="..","..",VLOOKUP($A43,'16-64 population'!$A$8:$L$432,V$3,FALSE))</f>
        <v>45395</v>
      </c>
      <c r="W43">
        <f>IF(E43="..","..",VLOOKUP($A43,'16-64 population'!$A$8:$L$432,W$3,FALSE))</f>
        <v>45820</v>
      </c>
      <c r="X43">
        <f>IF(F43="..","..",VLOOKUP($A43,'16-64 population'!$A$8:$L$432,X$3,FALSE))</f>
        <v>46196</v>
      </c>
      <c r="Y43">
        <f>IF(G43="..","..",VLOOKUP($A43,'16-64 population'!$A$8:$L$432,Y$3,FALSE))</f>
        <v>45952</v>
      </c>
      <c r="Z43">
        <f>IF(H43="..","..",VLOOKUP($A43,'16-64 population'!$A$8:$L$432,Z$3,FALSE))</f>
        <v>46130</v>
      </c>
      <c r="AA43">
        <f>IF(I43="..","..",VLOOKUP($A43,'16-64 population'!$A$8:$L$432,AA$3,FALSE))</f>
        <v>46971</v>
      </c>
      <c r="AB43">
        <f>IF(J43="..","..",VLOOKUP($A43,'16-64 population'!$A$8:$L$432,AB$3,FALSE))</f>
        <v>47066</v>
      </c>
      <c r="AC43">
        <f>IF(K43="..","..",VLOOKUP($A43,'16-64 population'!$A$8:$L$432,AC$3,FALSE))</f>
        <v>47061</v>
      </c>
      <c r="AD43">
        <f>IF(L43="..","..",VLOOKUP($A43,'16-64 population'!$A$8:$L$432,AD$3,FALSE))</f>
        <v>46863</v>
      </c>
      <c r="AE43">
        <f>IF(M43="..","..",VLOOKUP($A43,'16-64 population'!$A$8:$L$432,AE$3,FALSE))</f>
        <v>46694</v>
      </c>
      <c r="AF43">
        <f>IF(N43="..","..",VLOOKUP($A43,'16-64 population'!$A$8:$L$432,AF$3,FALSE))</f>
        <v>46905</v>
      </c>
      <c r="AG43">
        <f>IF(O43="..","..",VLOOKUP($A43,'16-64 population'!$A$8:$M$432,AG$3,FALSE))</f>
        <v>47161</v>
      </c>
      <c r="AM43">
        <f t="shared" si="1"/>
        <v>2.1588280647648417</v>
      </c>
      <c r="AN43">
        <f t="shared" si="2"/>
        <v>0.7202095154954169</v>
      </c>
      <c r="AO43">
        <f t="shared" si="3"/>
        <v>0</v>
      </c>
      <c r="AP43">
        <f t="shared" si="4"/>
        <v>1.6974233983286908</v>
      </c>
      <c r="AQ43">
        <f t="shared" si="5"/>
        <v>4.3355733795794493E-2</v>
      </c>
      <c r="AR43">
        <f t="shared" si="6"/>
        <v>0.31934597943411897</v>
      </c>
      <c r="AS43">
        <f t="shared" si="7"/>
        <v>8.4987039476479828E-2</v>
      </c>
      <c r="AT43">
        <f t="shared" si="8"/>
        <v>0.10624508616476488</v>
      </c>
      <c r="AU43">
        <f t="shared" si="9"/>
        <v>1.1096173953865522</v>
      </c>
      <c r="AV43">
        <f t="shared" si="10"/>
        <v>0.74956097143101896</v>
      </c>
      <c r="AW43">
        <f t="shared" si="11"/>
        <v>0.29847564225562306</v>
      </c>
      <c r="AX43">
        <f t="shared" si="11"/>
        <v>0</v>
      </c>
    </row>
    <row r="44" spans="1:50" x14ac:dyDescent="0.3">
      <c r="A44" t="s">
        <v>18</v>
      </c>
      <c r="B44" t="str">
        <f>VLOOKUP($A44,class!$A$1:$B$455,2,FALSE)</f>
        <v>Unitary Authority</v>
      </c>
      <c r="C44" t="str">
        <f>IFERROR(VLOOKUP($A44,classifications!A$3:C$334,3,FALSE),VLOOKUP($A44,classifications!I$2:K$28,3,FALSE))</f>
        <v>Predominantly Urban</v>
      </c>
      <c r="D44">
        <f>VLOOKUP($A44,'table 1008C'!$C$10:$O$796,V$3,FALSE)</f>
        <v>215</v>
      </c>
      <c r="E44">
        <f>VLOOKUP($A44,'table 1008C'!$C$10:$O$796,W$3,FALSE)</f>
        <v>72</v>
      </c>
      <c r="F44">
        <f>VLOOKUP($A44,'table 1008C'!$C$10:$O$796,X$3,FALSE)</f>
        <v>61</v>
      </c>
      <c r="G44">
        <f>VLOOKUP($A44,'table 1008C'!$C$10:$O$796,Y$3,FALSE)</f>
        <v>39</v>
      </c>
      <c r="H44">
        <f>VLOOKUP($A44,'table 1008C'!$C$10:$O$796,Z$3,FALSE)</f>
        <v>174</v>
      </c>
      <c r="I44">
        <f>VLOOKUP($A44,'table 1008C'!$C$10:$O$796,AA$3,FALSE)</f>
        <v>244</v>
      </c>
      <c r="J44">
        <f>VLOOKUP($A44,'table 1008C'!$C$10:$O$796,AB$3,FALSE)</f>
        <v>71</v>
      </c>
      <c r="K44">
        <f>VLOOKUP($A44,'table 1008C'!$C$10:$O$796,AC$3,FALSE)</f>
        <v>65</v>
      </c>
      <c r="L44">
        <f>VLOOKUP($A44,'table 1008C'!$C$10:$O$796,AD$3,FALSE)</f>
        <v>101</v>
      </c>
      <c r="M44">
        <f>VLOOKUP($A44,'table 1008C'!$C$10:$O$796,AE$3,FALSE)</f>
        <v>134</v>
      </c>
      <c r="N44">
        <f>VLOOKUP($A44,'table 1008C'!$C$10:$O$796,AF$3,FALSE)</f>
        <v>186</v>
      </c>
      <c r="O44">
        <f>VLOOKUP($A44,'table 1008C'!$C$10:$O$796,AG$3,FALSE)</f>
        <v>196</v>
      </c>
      <c r="V44">
        <f>IF(D44="..","..",VLOOKUP($A44,'16-64 population'!$A$8:$L$432,V$3,FALSE))</f>
        <v>186530</v>
      </c>
      <c r="W44">
        <f>IF(E44="..","..",VLOOKUP($A44,'16-64 population'!$A$8:$L$432,W$3,FALSE))</f>
        <v>189991</v>
      </c>
      <c r="X44">
        <f>IF(F44="..","..",VLOOKUP($A44,'16-64 population'!$A$8:$L$432,X$3,FALSE))</f>
        <v>192652</v>
      </c>
      <c r="Y44">
        <f>IF(G44="..","..",VLOOKUP($A44,'16-64 population'!$A$8:$L$432,Y$3,FALSE))</f>
        <v>194286</v>
      </c>
      <c r="Z44">
        <f>IF(H44="..","..",VLOOKUP($A44,'16-64 population'!$A$8:$L$432,Z$3,FALSE))</f>
        <v>195586</v>
      </c>
      <c r="AA44">
        <f>IF(I44="..","..",VLOOKUP($A44,'16-64 population'!$A$8:$L$432,AA$3,FALSE))</f>
        <v>197562</v>
      </c>
      <c r="AB44">
        <f>IF(J44="..","..",VLOOKUP($A44,'16-64 population'!$A$8:$L$432,AB$3,FALSE))</f>
        <v>200419</v>
      </c>
      <c r="AC44">
        <f>IF(K44="..","..",VLOOKUP($A44,'16-64 population'!$A$8:$L$432,AC$3,FALSE))</f>
        <v>203119</v>
      </c>
      <c r="AD44">
        <f>IF(L44="..","..",VLOOKUP($A44,'16-64 population'!$A$8:$L$432,AD$3,FALSE))</f>
        <v>204444</v>
      </c>
      <c r="AE44">
        <f>IF(M44="..","..",VLOOKUP($A44,'16-64 population'!$A$8:$L$432,AE$3,FALSE))</f>
        <v>206515</v>
      </c>
      <c r="AF44">
        <f>IF(N44="..","..",VLOOKUP($A44,'16-64 population'!$A$8:$L$432,AF$3,FALSE))</f>
        <v>207228</v>
      </c>
      <c r="AG44">
        <f>IF(O44="..","..",VLOOKUP($A44,'16-64 population'!$A$8:$M$432,AG$3,FALSE))</f>
        <v>207971</v>
      </c>
      <c r="AM44">
        <f t="shared" si="1"/>
        <v>1.1526296038170805</v>
      </c>
      <c r="AN44">
        <f t="shared" si="2"/>
        <v>0.37896531940986677</v>
      </c>
      <c r="AO44">
        <f t="shared" si="3"/>
        <v>0.31663310009758533</v>
      </c>
      <c r="AP44">
        <f t="shared" si="4"/>
        <v>0.20073499891911922</v>
      </c>
      <c r="AQ44">
        <f t="shared" si="5"/>
        <v>0.88963422739868903</v>
      </c>
      <c r="AR44">
        <f t="shared" si="6"/>
        <v>1.2350553244044906</v>
      </c>
      <c r="AS44">
        <f t="shared" si="7"/>
        <v>0.35425782984647164</v>
      </c>
      <c r="AT44">
        <f t="shared" si="8"/>
        <v>0.32000945258690716</v>
      </c>
      <c r="AU44">
        <f t="shared" si="9"/>
        <v>0.49402281309307194</v>
      </c>
      <c r="AV44">
        <f t="shared" si="10"/>
        <v>0.64886327869646276</v>
      </c>
      <c r="AW44">
        <f t="shared" si="11"/>
        <v>0.89756210550697779</v>
      </c>
      <c r="AX44">
        <f t="shared" si="11"/>
        <v>0.9424390900654418</v>
      </c>
    </row>
    <row r="45" spans="1:50" x14ac:dyDescent="0.3">
      <c r="A45" t="s">
        <v>20</v>
      </c>
      <c r="B45" t="str">
        <f>VLOOKUP($A45,class!$A$1:$B$455,2,FALSE)</f>
        <v>Unitary Authority</v>
      </c>
      <c r="C45" t="str">
        <f>IFERROR(VLOOKUP($A45,classifications!A$3:C$334,3,FALSE),VLOOKUP($A45,classifications!I$2:K$28,3,FALSE))</f>
        <v>Predominantly Urban</v>
      </c>
      <c r="D45">
        <f>VLOOKUP($A45,'table 1008C'!$C$10:$O$796,V$3,FALSE)</f>
        <v>709</v>
      </c>
      <c r="E45">
        <f>VLOOKUP($A45,'table 1008C'!$C$10:$O$796,W$3,FALSE)</f>
        <v>594</v>
      </c>
      <c r="F45">
        <f>VLOOKUP($A45,'table 1008C'!$C$10:$O$796,X$3,FALSE)</f>
        <v>570</v>
      </c>
      <c r="G45">
        <f>VLOOKUP($A45,'table 1008C'!$C$10:$O$796,Y$3,FALSE)</f>
        <v>462</v>
      </c>
      <c r="H45">
        <f>VLOOKUP($A45,'table 1008C'!$C$10:$O$796,Z$3,FALSE)</f>
        <v>253</v>
      </c>
      <c r="I45">
        <f>VLOOKUP($A45,'table 1008C'!$C$10:$O$796,AA$3,FALSE)</f>
        <v>266</v>
      </c>
      <c r="J45">
        <f>VLOOKUP($A45,'table 1008C'!$C$10:$O$796,AB$3,FALSE)</f>
        <v>128</v>
      </c>
      <c r="K45">
        <f>VLOOKUP($A45,'table 1008C'!$C$10:$O$796,AC$3,FALSE)</f>
        <v>243</v>
      </c>
      <c r="L45">
        <f>VLOOKUP($A45,'table 1008C'!$C$10:$O$796,AD$3,FALSE)</f>
        <v>159</v>
      </c>
      <c r="M45">
        <f>VLOOKUP($A45,'table 1008C'!$C$10:$O$796,AE$3,FALSE)</f>
        <v>412</v>
      </c>
      <c r="N45">
        <f>VLOOKUP($A45,'table 1008C'!$C$10:$O$796,AF$3,FALSE)</f>
        <v>209</v>
      </c>
      <c r="O45">
        <f>VLOOKUP($A45,'table 1008C'!$C$10:$O$796,AG$3,FALSE)</f>
        <v>387</v>
      </c>
      <c r="V45">
        <f>IF(D45="..","..",VLOOKUP($A45,'16-64 population'!$A$8:$L$432,V$3,FALSE))</f>
        <v>288284</v>
      </c>
      <c r="W45">
        <f>IF(E45="..","..",VLOOKUP($A45,'16-64 population'!$A$8:$L$432,W$3,FALSE))</f>
        <v>290547</v>
      </c>
      <c r="X45">
        <f>IF(F45="..","..",VLOOKUP($A45,'16-64 population'!$A$8:$L$432,X$3,FALSE))</f>
        <v>293294</v>
      </c>
      <c r="Y45">
        <f>IF(G45="..","..",VLOOKUP($A45,'16-64 population'!$A$8:$L$432,Y$3,FALSE))</f>
        <v>295162</v>
      </c>
      <c r="Z45">
        <f>IF(H45="..","..",VLOOKUP($A45,'16-64 population'!$A$8:$L$432,Z$3,FALSE))</f>
        <v>298510</v>
      </c>
      <c r="AA45">
        <f>IF(I45="..","..",VLOOKUP($A45,'16-64 population'!$A$8:$L$432,AA$3,FALSE))</f>
        <v>302104</v>
      </c>
      <c r="AB45">
        <f>IF(J45="..","..",VLOOKUP($A45,'16-64 population'!$A$8:$L$432,AB$3,FALSE))</f>
        <v>307499</v>
      </c>
      <c r="AC45">
        <f>IF(K45="..","..",VLOOKUP($A45,'16-64 population'!$A$8:$L$432,AC$3,FALSE))</f>
        <v>311522</v>
      </c>
      <c r="AD45">
        <f>IF(L45="..","..",VLOOKUP($A45,'16-64 population'!$A$8:$L$432,AD$3,FALSE))</f>
        <v>314057</v>
      </c>
      <c r="AE45">
        <f>IF(M45="..","..",VLOOKUP($A45,'16-64 population'!$A$8:$L$432,AE$3,FALSE))</f>
        <v>317778</v>
      </c>
      <c r="AF45">
        <f>IF(N45="..","..",VLOOKUP($A45,'16-64 population'!$A$8:$L$432,AF$3,FALSE))</f>
        <v>317249</v>
      </c>
      <c r="AG45">
        <f>IF(O45="..","..",VLOOKUP($A45,'16-64 population'!$A$8:$M$432,AG$3,FALSE))</f>
        <v>319878</v>
      </c>
      <c r="AM45">
        <f t="shared" si="1"/>
        <v>2.4593803332824575</v>
      </c>
      <c r="AN45">
        <f t="shared" si="2"/>
        <v>2.0444196636000371</v>
      </c>
      <c r="AO45">
        <f t="shared" si="3"/>
        <v>1.9434424161421646</v>
      </c>
      <c r="AP45">
        <f t="shared" si="4"/>
        <v>1.5652421382156241</v>
      </c>
      <c r="AQ45">
        <f t="shared" si="5"/>
        <v>0.84754279588623505</v>
      </c>
      <c r="AR45">
        <f t="shared" si="6"/>
        <v>0.88049148637555286</v>
      </c>
      <c r="AS45">
        <f t="shared" si="7"/>
        <v>0.41626151629761393</v>
      </c>
      <c r="AT45">
        <f t="shared" si="8"/>
        <v>0.78004121699270035</v>
      </c>
      <c r="AU45">
        <f t="shared" si="9"/>
        <v>0.50627752287005223</v>
      </c>
      <c r="AV45">
        <f t="shared" si="10"/>
        <v>1.2965025898583287</v>
      </c>
      <c r="AW45">
        <f t="shared" si="11"/>
        <v>0.65878852258005538</v>
      </c>
      <c r="AX45">
        <f t="shared" si="11"/>
        <v>1.2098362500703395</v>
      </c>
    </row>
    <row r="46" spans="1:50" x14ac:dyDescent="0.3">
      <c r="A46" t="s">
        <v>262</v>
      </c>
      <c r="B46" t="str">
        <f>VLOOKUP($A46,class!$A$1:$B$455,2,FALSE)</f>
        <v>Shire District</v>
      </c>
      <c r="C46" t="str">
        <f>IFERROR(VLOOKUP($A46,classifications!A$3:C$334,3,FALSE),VLOOKUP($A46,classifications!I$2:K$28,3,FALSE))</f>
        <v>Urban with Significant Rural</v>
      </c>
      <c r="D46">
        <f>VLOOKUP($A46,'table 1008C'!$C$10:$O$796,V$3,FALSE)</f>
        <v>124</v>
      </c>
      <c r="E46">
        <f>VLOOKUP($A46,'table 1008C'!$C$10:$O$796,W$3,FALSE)</f>
        <v>76</v>
      </c>
      <c r="F46">
        <f>VLOOKUP($A46,'table 1008C'!$C$10:$O$796,X$3,FALSE)</f>
        <v>53</v>
      </c>
      <c r="G46">
        <f>VLOOKUP($A46,'table 1008C'!$C$10:$O$796,Y$3,FALSE)</f>
        <v>81</v>
      </c>
      <c r="H46">
        <f>VLOOKUP($A46,'table 1008C'!$C$10:$O$796,Z$3,FALSE)</f>
        <v>74</v>
      </c>
      <c r="I46">
        <f>VLOOKUP($A46,'table 1008C'!$C$10:$O$796,AA$3,FALSE)</f>
        <v>142</v>
      </c>
      <c r="J46">
        <f>VLOOKUP($A46,'table 1008C'!$C$10:$O$796,AB$3,FALSE)</f>
        <v>19</v>
      </c>
      <c r="K46">
        <f>VLOOKUP($A46,'table 1008C'!$C$10:$O$796,AC$3,FALSE)</f>
        <v>283</v>
      </c>
      <c r="L46">
        <f>VLOOKUP($A46,'table 1008C'!$C$10:$O$796,AD$3,FALSE)</f>
        <v>208</v>
      </c>
      <c r="M46">
        <f>VLOOKUP($A46,'table 1008C'!$C$10:$O$796,AE$3,FALSE)</f>
        <v>198</v>
      </c>
      <c r="N46">
        <f>VLOOKUP($A46,'table 1008C'!$C$10:$O$796,AF$3,FALSE)</f>
        <v>218</v>
      </c>
      <c r="O46">
        <f>VLOOKUP($A46,'table 1008C'!$C$10:$O$796,AG$3,FALSE)</f>
        <v>174</v>
      </c>
      <c r="V46">
        <f>IF(D46="..","..",VLOOKUP($A46,'16-64 population'!$A$8:$L$432,V$3,FALSE))</f>
        <v>76020</v>
      </c>
      <c r="W46">
        <f>IF(E46="..","..",VLOOKUP($A46,'16-64 population'!$A$8:$L$432,W$3,FALSE))</f>
        <v>75978</v>
      </c>
      <c r="X46">
        <f>IF(F46="..","..",VLOOKUP($A46,'16-64 population'!$A$8:$L$432,X$3,FALSE))</f>
        <v>75797</v>
      </c>
      <c r="Y46">
        <f>IF(G46="..","..",VLOOKUP($A46,'16-64 population'!$A$8:$L$432,Y$3,FALSE))</f>
        <v>74958</v>
      </c>
      <c r="Z46">
        <f>IF(H46="..","..",VLOOKUP($A46,'16-64 population'!$A$8:$L$432,Z$3,FALSE))</f>
        <v>74572</v>
      </c>
      <c r="AA46">
        <f>IF(I46="..","..",VLOOKUP($A46,'16-64 population'!$A$8:$L$432,AA$3,FALSE))</f>
        <v>74335</v>
      </c>
      <c r="AB46">
        <f>IF(J46="..","..",VLOOKUP($A46,'16-64 population'!$A$8:$L$432,AB$3,FALSE))</f>
        <v>74409</v>
      </c>
      <c r="AC46">
        <f>IF(K46="..","..",VLOOKUP($A46,'16-64 population'!$A$8:$L$432,AC$3,FALSE))</f>
        <v>74444</v>
      </c>
      <c r="AD46">
        <f>IF(L46="..","..",VLOOKUP($A46,'16-64 population'!$A$8:$L$432,AD$3,FALSE))</f>
        <v>74847</v>
      </c>
      <c r="AE46">
        <f>IF(M46="..","..",VLOOKUP($A46,'16-64 population'!$A$8:$L$432,AE$3,FALSE))</f>
        <v>75017</v>
      </c>
      <c r="AF46">
        <f>IF(N46="..","..",VLOOKUP($A46,'16-64 population'!$A$8:$L$432,AF$3,FALSE))</f>
        <v>75505</v>
      </c>
      <c r="AG46">
        <f>IF(O46="..","..",VLOOKUP($A46,'16-64 population'!$A$8:$M$432,AG$3,FALSE))</f>
        <v>76210</v>
      </c>
      <c r="AM46">
        <f t="shared" si="1"/>
        <v>1.6311496974480402</v>
      </c>
      <c r="AN46">
        <f t="shared" si="2"/>
        <v>1.000289557503488</v>
      </c>
      <c r="AO46">
        <f t="shared" si="3"/>
        <v>0.69923611752444026</v>
      </c>
      <c r="AP46">
        <f t="shared" si="4"/>
        <v>1.0806051388777715</v>
      </c>
      <c r="AQ46">
        <f t="shared" si="5"/>
        <v>0.99232956069302147</v>
      </c>
      <c r="AR46">
        <f t="shared" si="6"/>
        <v>1.9102710701553778</v>
      </c>
      <c r="AS46">
        <f t="shared" si="7"/>
        <v>0.25534545552285337</v>
      </c>
      <c r="AT46">
        <f t="shared" si="8"/>
        <v>3.8015152329267634</v>
      </c>
      <c r="AU46">
        <f t="shared" si="9"/>
        <v>2.7790024984301311</v>
      </c>
      <c r="AV46">
        <f t="shared" si="10"/>
        <v>2.639401735606596</v>
      </c>
      <c r="AW46">
        <f t="shared" si="11"/>
        <v>2.887226011522416</v>
      </c>
      <c r="AX46">
        <f t="shared" si="11"/>
        <v>2.2831649389843856</v>
      </c>
    </row>
    <row r="47" spans="1:50" x14ac:dyDescent="0.3">
      <c r="A47" t="s">
        <v>100</v>
      </c>
      <c r="B47" t="str">
        <f>VLOOKUP($A47,class!$A$1:$B$455,2,FALSE)</f>
        <v>London Borough</v>
      </c>
      <c r="C47" t="str">
        <f>IFERROR(VLOOKUP($A47,classifications!A$3:C$334,3,FALSE),VLOOKUP($A47,classifications!I$2:K$28,3,FALSE))</f>
        <v>Predominantly Urban</v>
      </c>
      <c r="D47">
        <f>VLOOKUP($A47,'table 1008C'!$C$10:$O$796,V$3,FALSE)</f>
        <v>323</v>
      </c>
      <c r="E47">
        <f>VLOOKUP($A47,'table 1008C'!$C$10:$O$796,W$3,FALSE)</f>
        <v>505</v>
      </c>
      <c r="F47">
        <f>VLOOKUP($A47,'table 1008C'!$C$10:$O$796,X$3,FALSE)</f>
        <v>394</v>
      </c>
      <c r="G47">
        <f>VLOOKUP($A47,'table 1008C'!$C$10:$O$796,Y$3,FALSE)</f>
        <v>358</v>
      </c>
      <c r="H47">
        <f>VLOOKUP($A47,'table 1008C'!$C$10:$O$796,Z$3,FALSE)</f>
        <v>59</v>
      </c>
      <c r="I47">
        <f>VLOOKUP($A47,'table 1008C'!$C$10:$O$796,AA$3,FALSE)</f>
        <v>209</v>
      </c>
      <c r="J47">
        <f>VLOOKUP($A47,'table 1008C'!$C$10:$O$796,AB$3,FALSE)</f>
        <v>86</v>
      </c>
      <c r="K47">
        <f>VLOOKUP($A47,'table 1008C'!$C$10:$O$796,AC$3,FALSE)</f>
        <v>74</v>
      </c>
      <c r="L47">
        <f>VLOOKUP($A47,'table 1008C'!$C$10:$O$796,AD$3,FALSE)</f>
        <v>88</v>
      </c>
      <c r="M47">
        <f>VLOOKUP($A47,'table 1008C'!$C$10:$O$796,AE$3,FALSE)</f>
        <v>171</v>
      </c>
      <c r="N47">
        <f>VLOOKUP($A47,'table 1008C'!$C$10:$O$796,AF$3,FALSE)</f>
        <v>109</v>
      </c>
      <c r="O47">
        <f>VLOOKUP($A47,'table 1008C'!$C$10:$O$796,AG$3,FALSE)</f>
        <v>11</v>
      </c>
      <c r="V47">
        <f>IF(D47="..","..",VLOOKUP($A47,'16-64 population'!$A$8:$L$432,V$3,FALSE))</f>
        <v>195637</v>
      </c>
      <c r="W47">
        <f>IF(E47="..","..",VLOOKUP($A47,'16-64 population'!$A$8:$L$432,W$3,FALSE))</f>
        <v>196507</v>
      </c>
      <c r="X47">
        <f>IF(F47="..","..",VLOOKUP($A47,'16-64 population'!$A$8:$L$432,X$3,FALSE))</f>
        <v>197398</v>
      </c>
      <c r="Y47">
        <f>IF(G47="..","..",VLOOKUP($A47,'16-64 population'!$A$8:$L$432,Y$3,FALSE))</f>
        <v>197992</v>
      </c>
      <c r="Z47">
        <f>IF(H47="..","..",VLOOKUP($A47,'16-64 population'!$A$8:$L$432,Z$3,FALSE))</f>
        <v>200059</v>
      </c>
      <c r="AA47">
        <f>IF(I47="..","..",VLOOKUP($A47,'16-64 population'!$A$8:$L$432,AA$3,FALSE))</f>
        <v>201550</v>
      </c>
      <c r="AB47">
        <f>IF(J47="..","..",VLOOKUP($A47,'16-64 population'!$A$8:$L$432,AB$3,FALSE))</f>
        <v>203932</v>
      </c>
      <c r="AC47">
        <f>IF(K47="..","..",VLOOKUP($A47,'16-64 population'!$A$8:$L$432,AC$3,FALSE))</f>
        <v>204412</v>
      </c>
      <c r="AD47">
        <f>IF(L47="..","..",VLOOKUP($A47,'16-64 population'!$A$8:$L$432,AD$3,FALSE))</f>
        <v>205143</v>
      </c>
      <c r="AE47">
        <f>IF(M47="..","..",VLOOKUP($A47,'16-64 population'!$A$8:$L$432,AE$3,FALSE))</f>
        <v>205493</v>
      </c>
      <c r="AF47">
        <f>IF(N47="..","..",VLOOKUP($A47,'16-64 population'!$A$8:$L$432,AF$3,FALSE))</f>
        <v>206398</v>
      </c>
      <c r="AG47">
        <f>IF(O47="..","..",VLOOKUP($A47,'16-64 population'!$A$8:$M$432,AG$3,FALSE))</f>
        <v>206779</v>
      </c>
      <c r="AM47">
        <f t="shared" si="1"/>
        <v>1.6510169344244698</v>
      </c>
      <c r="AN47">
        <f t="shared" si="2"/>
        <v>2.5698830067122289</v>
      </c>
      <c r="AO47">
        <f t="shared" si="3"/>
        <v>1.9959675376650219</v>
      </c>
      <c r="AP47">
        <f t="shared" si="4"/>
        <v>1.8081538648026183</v>
      </c>
      <c r="AQ47">
        <f t="shared" si="5"/>
        <v>0.29491300066480386</v>
      </c>
      <c r="AR47">
        <f t="shared" si="6"/>
        <v>1.036963532622178</v>
      </c>
      <c r="AS47">
        <f t="shared" si="7"/>
        <v>0.42170919718337485</v>
      </c>
      <c r="AT47">
        <f t="shared" si="8"/>
        <v>0.36201397178247852</v>
      </c>
      <c r="AU47">
        <f t="shared" si="9"/>
        <v>0.42896906060650375</v>
      </c>
      <c r="AV47">
        <f t="shared" si="10"/>
        <v>0.832145133897505</v>
      </c>
      <c r="AW47">
        <f t="shared" si="11"/>
        <v>0.52810589249895834</v>
      </c>
      <c r="AX47">
        <f t="shared" si="11"/>
        <v>5.3196891367111747E-2</v>
      </c>
    </row>
    <row r="48" spans="1:50" x14ac:dyDescent="0.3">
      <c r="A48" t="s">
        <v>356</v>
      </c>
      <c r="B48" t="str">
        <f>VLOOKUP($A48,class!$A$1:$B$455,2,FALSE)</f>
        <v>Shire District</v>
      </c>
      <c r="C48" t="str">
        <f>IFERROR(VLOOKUP($A48,classifications!A$3:C$334,3,FALSE),VLOOKUP($A48,classifications!I$2:K$28,3,FALSE))</f>
        <v>Predominantly Urban</v>
      </c>
      <c r="D48">
        <f>VLOOKUP($A48,'table 1008C'!$C$10:$O$796,V$3,FALSE)</f>
        <v>87</v>
      </c>
      <c r="E48">
        <f>VLOOKUP($A48,'table 1008C'!$C$10:$O$796,W$3,FALSE)</f>
        <v>56</v>
      </c>
      <c r="F48">
        <f>VLOOKUP($A48,'table 1008C'!$C$10:$O$796,X$3,FALSE)</f>
        <v>123</v>
      </c>
      <c r="G48">
        <f>VLOOKUP($A48,'table 1008C'!$C$10:$O$796,Y$3,FALSE)</f>
        <v>91</v>
      </c>
      <c r="H48">
        <f>VLOOKUP($A48,'table 1008C'!$C$10:$O$796,Z$3,FALSE)</f>
        <v>104</v>
      </c>
      <c r="I48">
        <f>VLOOKUP($A48,'table 1008C'!$C$10:$O$796,AA$3,FALSE)</f>
        <v>32</v>
      </c>
      <c r="J48">
        <f>VLOOKUP($A48,'table 1008C'!$C$10:$O$796,AB$3,FALSE)</f>
        <v>114</v>
      </c>
      <c r="K48">
        <f>VLOOKUP($A48,'table 1008C'!$C$10:$O$796,AC$3,FALSE)</f>
        <v>165</v>
      </c>
      <c r="L48">
        <f>VLOOKUP($A48,'table 1008C'!$C$10:$O$796,AD$3,FALSE)</f>
        <v>129</v>
      </c>
      <c r="M48">
        <f>VLOOKUP($A48,'table 1008C'!$C$10:$O$796,AE$3,FALSE)</f>
        <v>73</v>
      </c>
      <c r="N48">
        <f>VLOOKUP($A48,'table 1008C'!$C$10:$O$796,AF$3,FALSE)</f>
        <v>167</v>
      </c>
      <c r="O48">
        <f>VLOOKUP($A48,'table 1008C'!$C$10:$O$796,AG$3,FALSE)</f>
        <v>25</v>
      </c>
      <c r="V48">
        <f>IF(D48="..","..",VLOOKUP($A48,'16-64 population'!$A$8:$L$432,V$3,FALSE))</f>
        <v>58416</v>
      </c>
      <c r="W48">
        <f>IF(E48="..","..",VLOOKUP($A48,'16-64 population'!$A$8:$L$432,W$3,FALSE))</f>
        <v>58131</v>
      </c>
      <c r="X48">
        <f>IF(F48="..","..",VLOOKUP($A48,'16-64 population'!$A$8:$L$432,X$3,FALSE))</f>
        <v>57978</v>
      </c>
      <c r="Y48">
        <f>IF(G48="..","..",VLOOKUP($A48,'16-64 population'!$A$8:$L$432,Y$3,FALSE))</f>
        <v>57817</v>
      </c>
      <c r="Z48">
        <f>IF(H48="..","..",VLOOKUP($A48,'16-64 population'!$A$8:$L$432,Z$3,FALSE))</f>
        <v>57821</v>
      </c>
      <c r="AA48">
        <f>IF(I48="..","..",VLOOKUP($A48,'16-64 population'!$A$8:$L$432,AA$3,FALSE))</f>
        <v>57964</v>
      </c>
      <c r="AB48">
        <f>IF(J48="..","..",VLOOKUP($A48,'16-64 population'!$A$8:$L$432,AB$3,FALSE))</f>
        <v>57821</v>
      </c>
      <c r="AC48">
        <f>IF(K48="..","..",VLOOKUP($A48,'16-64 population'!$A$8:$L$432,AC$3,FALSE))</f>
        <v>58088</v>
      </c>
      <c r="AD48">
        <f>IF(L48="..","..",VLOOKUP($A48,'16-64 population'!$A$8:$L$432,AD$3,FALSE))</f>
        <v>58409</v>
      </c>
      <c r="AE48">
        <f>IF(M48="..","..",VLOOKUP($A48,'16-64 population'!$A$8:$L$432,AE$3,FALSE))</f>
        <v>58678</v>
      </c>
      <c r="AF48">
        <f>IF(N48="..","..",VLOOKUP($A48,'16-64 population'!$A$8:$L$432,AF$3,FALSE))</f>
        <v>58890</v>
      </c>
      <c r="AG48">
        <f>IF(O48="..","..",VLOOKUP($A48,'16-64 population'!$A$8:$M$432,AG$3,FALSE))</f>
        <v>59086</v>
      </c>
      <c r="AM48">
        <f t="shared" si="1"/>
        <v>1.4893179950698439</v>
      </c>
      <c r="AN48">
        <f t="shared" si="2"/>
        <v>0.9633414185202388</v>
      </c>
      <c r="AO48">
        <f t="shared" si="3"/>
        <v>2.1214943599296285</v>
      </c>
      <c r="AP48">
        <f t="shared" si="4"/>
        <v>1.5739315426258713</v>
      </c>
      <c r="AQ48">
        <f t="shared" si="5"/>
        <v>1.7986544680998253</v>
      </c>
      <c r="AR48">
        <f t="shared" si="6"/>
        <v>0.55206680008281006</v>
      </c>
      <c r="AS48">
        <f t="shared" si="7"/>
        <v>1.9716020131094241</v>
      </c>
      <c r="AT48">
        <f t="shared" si="8"/>
        <v>2.8405178350089519</v>
      </c>
      <c r="AU48">
        <f t="shared" si="9"/>
        <v>2.208563748737352</v>
      </c>
      <c r="AV48">
        <f t="shared" si="10"/>
        <v>1.2440778485974302</v>
      </c>
      <c r="AW48">
        <f t="shared" si="11"/>
        <v>2.8357955510273389</v>
      </c>
      <c r="AX48">
        <f t="shared" si="11"/>
        <v>0.42311207392614159</v>
      </c>
    </row>
    <row r="49" spans="1:50" x14ac:dyDescent="0.3">
      <c r="A49" t="s">
        <v>287</v>
      </c>
      <c r="B49" t="str">
        <f>VLOOKUP($A49,class!$A$1:$B$455,2,FALSE)</f>
        <v>Shire District</v>
      </c>
      <c r="C49" t="str">
        <f>IFERROR(VLOOKUP($A49,classifications!A$3:C$334,3,FALSE),VLOOKUP($A49,classifications!I$2:K$28,3,FALSE))</f>
        <v>Predominantly Urban</v>
      </c>
      <c r="D49">
        <f>VLOOKUP($A49,'table 1008C'!$C$10:$O$796,V$3,FALSE)</f>
        <v>202</v>
      </c>
      <c r="E49">
        <f>VLOOKUP($A49,'table 1008C'!$C$10:$O$796,W$3,FALSE)</f>
        <v>91</v>
      </c>
      <c r="F49">
        <f>VLOOKUP($A49,'table 1008C'!$C$10:$O$796,X$3,FALSE)</f>
        <v>42</v>
      </c>
      <c r="G49">
        <f>VLOOKUP($A49,'table 1008C'!$C$10:$O$796,Y$3,FALSE)</f>
        <v>41</v>
      </c>
      <c r="H49">
        <f>VLOOKUP($A49,'table 1008C'!$C$10:$O$796,Z$3,FALSE)</f>
        <v>3</v>
      </c>
      <c r="I49">
        <f>VLOOKUP($A49,'table 1008C'!$C$10:$O$796,AA$3,FALSE)</f>
        <v>62</v>
      </c>
      <c r="J49">
        <f>VLOOKUP($A49,'table 1008C'!$C$10:$O$796,AB$3,FALSE)</f>
        <v>89</v>
      </c>
      <c r="K49">
        <f>VLOOKUP($A49,'table 1008C'!$C$10:$O$796,AC$3,FALSE)</f>
        <v>14</v>
      </c>
      <c r="L49">
        <f>VLOOKUP($A49,'table 1008C'!$C$10:$O$796,AD$3,FALSE)</f>
        <v>63</v>
      </c>
      <c r="M49">
        <f>VLOOKUP($A49,'table 1008C'!$C$10:$O$796,AE$3,FALSE)</f>
        <v>46</v>
      </c>
      <c r="N49">
        <f>VLOOKUP($A49,'table 1008C'!$C$10:$O$796,AF$3,FALSE)</f>
        <v>25</v>
      </c>
      <c r="O49">
        <f>VLOOKUP($A49,'table 1008C'!$C$10:$O$796,AG$3,FALSE)</f>
        <v>27</v>
      </c>
      <c r="V49">
        <f>IF(D49="..","..",VLOOKUP($A49,'16-64 population'!$A$8:$L$432,V$3,FALSE))</f>
        <v>59200</v>
      </c>
      <c r="W49">
        <f>IF(E49="..","..",VLOOKUP($A49,'16-64 population'!$A$8:$L$432,W$3,FALSE))</f>
        <v>59350</v>
      </c>
      <c r="X49">
        <f>IF(F49="..","..",VLOOKUP($A49,'16-64 population'!$A$8:$L$432,X$3,FALSE))</f>
        <v>59546</v>
      </c>
      <c r="Y49">
        <f>IF(G49="..","..",VLOOKUP($A49,'16-64 population'!$A$8:$L$432,Y$3,FALSE))</f>
        <v>59525</v>
      </c>
      <c r="Z49">
        <f>IF(H49="..","..",VLOOKUP($A49,'16-64 population'!$A$8:$L$432,Z$3,FALSE))</f>
        <v>59624</v>
      </c>
      <c r="AA49">
        <f>IF(I49="..","..",VLOOKUP($A49,'16-64 population'!$A$8:$L$432,AA$3,FALSE))</f>
        <v>59896</v>
      </c>
      <c r="AB49">
        <f>IF(J49="..","..",VLOOKUP($A49,'16-64 population'!$A$8:$L$432,AB$3,FALSE))</f>
        <v>60057</v>
      </c>
      <c r="AC49">
        <f>IF(K49="..","..",VLOOKUP($A49,'16-64 population'!$A$8:$L$432,AC$3,FALSE))</f>
        <v>60252</v>
      </c>
      <c r="AD49">
        <f>IF(L49="..","..",VLOOKUP($A49,'16-64 population'!$A$8:$L$432,AD$3,FALSE))</f>
        <v>59965</v>
      </c>
      <c r="AE49">
        <f>IF(M49="..","..",VLOOKUP($A49,'16-64 population'!$A$8:$L$432,AE$3,FALSE))</f>
        <v>59938</v>
      </c>
      <c r="AF49">
        <f>IF(N49="..","..",VLOOKUP($A49,'16-64 population'!$A$8:$L$432,AF$3,FALSE))</f>
        <v>59990</v>
      </c>
      <c r="AG49">
        <f>IF(O49="..","..",VLOOKUP($A49,'16-64 population'!$A$8:$M$432,AG$3,FALSE))</f>
        <v>60187</v>
      </c>
      <c r="AM49">
        <f t="shared" si="1"/>
        <v>3.4121621621621618</v>
      </c>
      <c r="AN49">
        <f t="shared" si="2"/>
        <v>1.5332771693344567</v>
      </c>
      <c r="AO49">
        <f t="shared" si="3"/>
        <v>0.70533705034763039</v>
      </c>
      <c r="AP49">
        <f t="shared" si="4"/>
        <v>0.6887862242755145</v>
      </c>
      <c r="AQ49">
        <f t="shared" si="5"/>
        <v>5.0315309271434322E-2</v>
      </c>
      <c r="AR49">
        <f t="shared" si="6"/>
        <v>1.0351275544276746</v>
      </c>
      <c r="AS49">
        <f t="shared" si="7"/>
        <v>1.4819255041044341</v>
      </c>
      <c r="AT49">
        <f t="shared" si="8"/>
        <v>0.2323574321184359</v>
      </c>
      <c r="AU49">
        <f t="shared" si="9"/>
        <v>1.0506128575002085</v>
      </c>
      <c r="AV49">
        <f t="shared" si="10"/>
        <v>0.76745970836531074</v>
      </c>
      <c r="AW49">
        <f t="shared" si="11"/>
        <v>0.41673612268711452</v>
      </c>
      <c r="AX49">
        <f t="shared" si="11"/>
        <v>0.4486018575439879</v>
      </c>
    </row>
    <row r="50" spans="1:50" x14ac:dyDescent="0.3">
      <c r="A50" t="s">
        <v>354</v>
      </c>
      <c r="B50" t="str">
        <f>VLOOKUP($A50,class!$A$1:$B$455,2,FALSE)</f>
        <v>Shire District</v>
      </c>
      <c r="C50" t="str">
        <f>IFERROR(VLOOKUP($A50,classifications!A$3:C$334,3,FALSE),VLOOKUP($A50,classifications!I$2:K$28,3,FALSE))</f>
        <v>Predominantly Urban</v>
      </c>
      <c r="D50">
        <f>VLOOKUP($A50,'table 1008C'!$C$10:$O$796,V$3,FALSE)</f>
        <v>15</v>
      </c>
      <c r="E50">
        <f>VLOOKUP($A50,'table 1008C'!$C$10:$O$796,W$3,FALSE)</f>
        <v>86</v>
      </c>
      <c r="F50">
        <f>VLOOKUP($A50,'table 1008C'!$C$10:$O$796,X$3,FALSE)</f>
        <v>56</v>
      </c>
      <c r="G50">
        <f>VLOOKUP($A50,'table 1008C'!$C$10:$O$796,Y$3,FALSE)</f>
        <v>22</v>
      </c>
      <c r="H50">
        <f>VLOOKUP($A50,'table 1008C'!$C$10:$O$796,Z$3,FALSE)</f>
        <v>48</v>
      </c>
      <c r="I50">
        <f>VLOOKUP($A50,'table 1008C'!$C$10:$O$796,AA$3,FALSE)</f>
        <v>45</v>
      </c>
      <c r="J50">
        <f>VLOOKUP($A50,'table 1008C'!$C$10:$O$796,AB$3,FALSE)</f>
        <v>53</v>
      </c>
      <c r="K50">
        <f>VLOOKUP($A50,'table 1008C'!$C$10:$O$796,AC$3,FALSE)</f>
        <v>7</v>
      </c>
      <c r="L50">
        <f>VLOOKUP($A50,'table 1008C'!$C$10:$O$796,AD$3,FALSE)</f>
        <v>33</v>
      </c>
      <c r="M50">
        <f>VLOOKUP($A50,'table 1008C'!$C$10:$O$796,AE$3,FALSE)</f>
        <v>15</v>
      </c>
      <c r="N50">
        <f>VLOOKUP($A50,'table 1008C'!$C$10:$O$796,AF$3,FALSE)</f>
        <v>0</v>
      </c>
      <c r="O50">
        <f>VLOOKUP($A50,'table 1008C'!$C$10:$O$796,AG$3,FALSE)</f>
        <v>40</v>
      </c>
      <c r="V50">
        <f>IF(D50="..","..",VLOOKUP($A50,'16-64 population'!$A$8:$L$432,V$3,FALSE))</f>
        <v>71330</v>
      </c>
      <c r="W50">
        <f>IF(E50="..","..",VLOOKUP($A50,'16-64 population'!$A$8:$L$432,W$3,FALSE))</f>
        <v>70996</v>
      </c>
      <c r="X50">
        <f>IF(F50="..","..",VLOOKUP($A50,'16-64 population'!$A$8:$L$432,X$3,FALSE))</f>
        <v>70933</v>
      </c>
      <c r="Y50">
        <f>IF(G50="..","..",VLOOKUP($A50,'16-64 population'!$A$8:$L$432,Y$3,FALSE))</f>
        <v>70539</v>
      </c>
      <c r="Z50">
        <f>IF(H50="..","..",VLOOKUP($A50,'16-64 population'!$A$8:$L$432,Z$3,FALSE))</f>
        <v>70335</v>
      </c>
      <c r="AA50">
        <f>IF(I50="..","..",VLOOKUP($A50,'16-64 population'!$A$8:$L$432,AA$3,FALSE))</f>
        <v>70145</v>
      </c>
      <c r="AB50">
        <f>IF(J50="..","..",VLOOKUP($A50,'16-64 population'!$A$8:$L$432,AB$3,FALSE))</f>
        <v>70080</v>
      </c>
      <c r="AC50">
        <f>IF(K50="..","..",VLOOKUP($A50,'16-64 population'!$A$8:$L$432,AC$3,FALSE))</f>
        <v>69870</v>
      </c>
      <c r="AD50">
        <f>IF(L50="..","..",VLOOKUP($A50,'16-64 population'!$A$8:$L$432,AD$3,FALSE))</f>
        <v>70016</v>
      </c>
      <c r="AE50">
        <f>IF(M50="..","..",VLOOKUP($A50,'16-64 population'!$A$8:$L$432,AE$3,FALSE))</f>
        <v>70035</v>
      </c>
      <c r="AF50">
        <f>IF(N50="..","..",VLOOKUP($A50,'16-64 population'!$A$8:$L$432,AF$3,FALSE))</f>
        <v>70417</v>
      </c>
      <c r="AG50">
        <f>IF(O50="..","..",VLOOKUP($A50,'16-64 population'!$A$8:$M$432,AG$3,FALSE))</f>
        <v>70951</v>
      </c>
      <c r="AM50">
        <f t="shared" si="1"/>
        <v>0.21029020047665778</v>
      </c>
      <c r="AN50">
        <f t="shared" si="2"/>
        <v>1.211335849907037</v>
      </c>
      <c r="AO50">
        <f t="shared" si="3"/>
        <v>0.78947739416068674</v>
      </c>
      <c r="AP50">
        <f t="shared" si="4"/>
        <v>0.3118842059002821</v>
      </c>
      <c r="AQ50">
        <f t="shared" si="5"/>
        <v>0.68244828321603757</v>
      </c>
      <c r="AR50">
        <f t="shared" si="6"/>
        <v>0.64152826288402598</v>
      </c>
      <c r="AS50">
        <f t="shared" si="7"/>
        <v>0.75627853881278539</v>
      </c>
      <c r="AT50">
        <f t="shared" si="8"/>
        <v>0.10018605982539</v>
      </c>
      <c r="AU50">
        <f t="shared" si="9"/>
        <v>0.47132084095063981</v>
      </c>
      <c r="AV50">
        <f t="shared" si="10"/>
        <v>0.21417862497322768</v>
      </c>
      <c r="AW50">
        <f t="shared" si="11"/>
        <v>0</v>
      </c>
      <c r="AX50">
        <f t="shared" si="11"/>
        <v>0.56376936195402461</v>
      </c>
    </row>
    <row r="51" spans="1:50" x14ac:dyDescent="0.3">
      <c r="A51" t="s">
        <v>77</v>
      </c>
      <c r="B51" t="str">
        <f>VLOOKUP($A51,class!$A$1:$B$455,2,FALSE)</f>
        <v>Shire County</v>
      </c>
      <c r="C51" t="str">
        <f>IFERROR(VLOOKUP($A51,classifications!A$3:C$334,3,FALSE),VLOOKUP($A51,classifications!I$2:K$28,3,FALSE))</f>
        <v>Urban with Significant Rural</v>
      </c>
      <c r="D51">
        <f>VLOOKUP($A51,'table 1008C'!$C$10:$O$796,V$3,FALSE)</f>
        <v>820</v>
      </c>
      <c r="E51">
        <f>VLOOKUP($A51,'table 1008C'!$C$10:$O$796,W$3,FALSE)</f>
        <v>563</v>
      </c>
      <c r="F51">
        <f>VLOOKUP($A51,'table 1008C'!$C$10:$O$796,X$3,FALSE)</f>
        <v>835</v>
      </c>
      <c r="G51">
        <f>VLOOKUP($A51,'table 1008C'!$C$10:$O$796,Y$3,FALSE)</f>
        <v>548</v>
      </c>
      <c r="H51">
        <f>VLOOKUP($A51,'table 1008C'!$C$10:$O$796,Z$3,FALSE)</f>
        <v>430</v>
      </c>
      <c r="I51">
        <f>VLOOKUP($A51,'table 1008C'!$C$10:$O$796,AA$3,FALSE)</f>
        <v>549</v>
      </c>
      <c r="J51">
        <f>VLOOKUP($A51,'table 1008C'!$C$10:$O$796,AB$3,FALSE)</f>
        <v>186</v>
      </c>
      <c r="K51">
        <f>VLOOKUP($A51,'table 1008C'!$C$10:$O$796,AC$3,FALSE)</f>
        <v>362</v>
      </c>
      <c r="L51">
        <f>VLOOKUP($A51,'table 1008C'!$C$10:$O$796,AD$3,FALSE)</f>
        <v>443</v>
      </c>
      <c r="M51">
        <f>VLOOKUP($A51,'table 1008C'!$C$10:$O$796,AE$3,FALSE)</f>
        <v>625</v>
      </c>
      <c r="N51">
        <f>VLOOKUP($A51,'table 1008C'!$C$10:$O$796,AF$3,FALSE)</f>
        <v>596</v>
      </c>
      <c r="O51">
        <f>VLOOKUP($A51,'table 1008C'!$C$10:$O$796,AG$3,FALSE)</f>
        <v>0</v>
      </c>
      <c r="V51">
        <f>IF(D51="..","..",VLOOKUP($A51,'16-64 population'!$A$8:$L$432,V$3,FALSE))</f>
        <v>317155</v>
      </c>
      <c r="W51">
        <f>IF(E51="..","..",VLOOKUP($A51,'16-64 population'!$A$8:$L$432,W$3,FALSE))</f>
        <v>318464</v>
      </c>
      <c r="X51">
        <f>IF(F51="..","..",VLOOKUP($A51,'16-64 population'!$A$8:$L$432,X$3,FALSE))</f>
        <v>319524</v>
      </c>
      <c r="Y51">
        <f>IF(G51="..","..",VLOOKUP($A51,'16-64 population'!$A$8:$L$432,Y$3,FALSE))</f>
        <v>318720</v>
      </c>
      <c r="Z51">
        <f>IF(H51="..","..",VLOOKUP($A51,'16-64 population'!$A$8:$L$432,Z$3,FALSE))</f>
        <v>319195</v>
      </c>
      <c r="AA51">
        <f>IF(I51="..","..",VLOOKUP($A51,'16-64 population'!$A$8:$L$432,AA$3,FALSE))</f>
        <v>321057</v>
      </c>
      <c r="AB51">
        <f>IF(J51="..","..",VLOOKUP($A51,'16-64 population'!$A$8:$L$432,AB$3,FALSE))</f>
        <v>323626</v>
      </c>
      <c r="AC51">
        <f>IF(K51="..","..",VLOOKUP($A51,'16-64 population'!$A$8:$L$432,AC$3,FALSE))</f>
        <v>326148</v>
      </c>
      <c r="AD51">
        <f>IF(L51="..","..",VLOOKUP($A51,'16-64 population'!$A$8:$L$432,AD$3,FALSE))</f>
        <v>326628</v>
      </c>
      <c r="AE51">
        <f>IF(M51="..","..",VLOOKUP($A51,'16-64 population'!$A$8:$L$432,AE$3,FALSE))</f>
        <v>327716</v>
      </c>
      <c r="AF51">
        <f>IF(N51="..","..",VLOOKUP($A51,'16-64 population'!$A$8:$L$432,AF$3,FALSE))</f>
        <v>328473</v>
      </c>
      <c r="AG51">
        <f>IF(O51="..","..",VLOOKUP($A51,'16-64 population'!$A$8:$M$432,AG$3,FALSE))</f>
        <v>329564</v>
      </c>
      <c r="AM51">
        <f t="shared" si="1"/>
        <v>2.5854865917295959</v>
      </c>
      <c r="AN51">
        <f t="shared" si="2"/>
        <v>1.767860731511254</v>
      </c>
      <c r="AO51">
        <f t="shared" si="3"/>
        <v>2.6132622275635007</v>
      </c>
      <c r="AP51">
        <f t="shared" si="4"/>
        <v>1.7193775100401605</v>
      </c>
      <c r="AQ51">
        <f t="shared" si="5"/>
        <v>1.3471388962859694</v>
      </c>
      <c r="AR51">
        <f t="shared" si="6"/>
        <v>1.7099767331034674</v>
      </c>
      <c r="AS51">
        <f t="shared" si="7"/>
        <v>0.57473750563922554</v>
      </c>
      <c r="AT51">
        <f t="shared" si="8"/>
        <v>1.1099255552693867</v>
      </c>
      <c r="AU51">
        <f t="shared" si="9"/>
        <v>1.3562829885986505</v>
      </c>
      <c r="AV51">
        <f t="shared" si="10"/>
        <v>1.9071391082522671</v>
      </c>
      <c r="AW51">
        <f t="shared" si="11"/>
        <v>1.8144565915615589</v>
      </c>
      <c r="AX51">
        <f t="shared" si="11"/>
        <v>0</v>
      </c>
    </row>
    <row r="52" spans="1:50" x14ac:dyDescent="0.3">
      <c r="A52" t="s">
        <v>378</v>
      </c>
      <c r="B52" t="str">
        <f>VLOOKUP($A52,class!$A$1:$B$455,2,FALSE)</f>
        <v>Unitary Authority</v>
      </c>
      <c r="C52" t="str">
        <f>IFERROR(VLOOKUP($A52,classifications!A$3:C$334,3,FALSE),VLOOKUP($A52,classifications!I$2:K$28,3,FALSE))</f>
        <v>Urban with Significant Rural</v>
      </c>
      <c r="D52" t="str">
        <f>VLOOKUP($A52,'table 1008C'!$C$10:$O$796,V$3,FALSE)</f>
        <v>..</v>
      </c>
      <c r="E52" t="str">
        <f>VLOOKUP($A52,'table 1008C'!$C$10:$O$796,W$3,FALSE)</f>
        <v>..</v>
      </c>
      <c r="F52" t="str">
        <f>VLOOKUP($A52,'table 1008C'!$C$10:$O$796,X$3,FALSE)</f>
        <v>..</v>
      </c>
      <c r="G52" t="str">
        <f>VLOOKUP($A52,'table 1008C'!$C$10:$O$796,Y$3,FALSE)</f>
        <v>..</v>
      </c>
      <c r="H52" t="str">
        <f>VLOOKUP($A52,'table 1008C'!$C$10:$O$796,Z$3,FALSE)</f>
        <v>..</v>
      </c>
      <c r="I52" t="str">
        <f>VLOOKUP($A52,'table 1008C'!$C$10:$O$796,AA$3,FALSE)</f>
        <v>..</v>
      </c>
      <c r="J52" t="str">
        <f>VLOOKUP($A52,'table 1008C'!$C$10:$O$796,AB$3,FALSE)</f>
        <v>..</v>
      </c>
      <c r="K52" t="str">
        <f>VLOOKUP($A52,'table 1008C'!$C$10:$O$796,AC$3,FALSE)</f>
        <v>..</v>
      </c>
      <c r="L52" t="str">
        <f>VLOOKUP($A52,'table 1008C'!$C$10:$O$796,AD$3,FALSE)</f>
        <v>..</v>
      </c>
      <c r="M52" t="str">
        <f>VLOOKUP($A52,'table 1008C'!$C$10:$O$796,AE$3,FALSE)</f>
        <v>..</v>
      </c>
      <c r="N52" t="str">
        <f>VLOOKUP($A52,'table 1008C'!$C$10:$O$796,AF$3,FALSE)</f>
        <v>..</v>
      </c>
      <c r="O52">
        <f>VLOOKUP($A52,'table 1008C'!$C$10:$O$796,AG$3,FALSE)</f>
        <v>551</v>
      </c>
      <c r="AG52">
        <f>IF(O52="..","..",VLOOKUP($A52,'16-64 population'!$A$8:$M$432,AG$3,FALSE))</f>
        <v>329564</v>
      </c>
      <c r="AX52">
        <f t="shared" si="11"/>
        <v>1.6719059120535009</v>
      </c>
    </row>
    <row r="53" spans="1:50" x14ac:dyDescent="0.3">
      <c r="A53" t="s">
        <v>30</v>
      </c>
      <c r="B53" t="str">
        <f>VLOOKUP($A53,class!$A$1:$B$455,2,FALSE)</f>
        <v>Shire District</v>
      </c>
      <c r="C53" t="str">
        <f>IFERROR(VLOOKUP($A53,classifications!A$3:C$334,3,FALSE),VLOOKUP($A53,classifications!I$2:K$28,3,FALSE))</f>
        <v>Predominantly Urban</v>
      </c>
      <c r="D53">
        <f>VLOOKUP($A53,'table 1008C'!$C$10:$O$796,V$3,FALSE)</f>
        <v>36</v>
      </c>
      <c r="E53">
        <f>VLOOKUP($A53,'table 1008C'!$C$10:$O$796,W$3,FALSE)</f>
        <v>49</v>
      </c>
      <c r="F53">
        <f>VLOOKUP($A53,'table 1008C'!$C$10:$O$796,X$3,FALSE)</f>
        <v>29</v>
      </c>
      <c r="G53">
        <f>VLOOKUP($A53,'table 1008C'!$C$10:$O$796,Y$3,FALSE)</f>
        <v>73</v>
      </c>
      <c r="H53">
        <f>VLOOKUP($A53,'table 1008C'!$C$10:$O$796,Z$3,FALSE)</f>
        <v>31</v>
      </c>
      <c r="I53">
        <f>VLOOKUP($A53,'table 1008C'!$C$10:$O$796,AA$3,FALSE)</f>
        <v>142</v>
      </c>
      <c r="J53">
        <f>VLOOKUP($A53,'table 1008C'!$C$10:$O$796,AB$3,FALSE)</f>
        <v>95</v>
      </c>
      <c r="K53">
        <f>VLOOKUP($A53,'table 1008C'!$C$10:$O$796,AC$3,FALSE)</f>
        <v>76</v>
      </c>
      <c r="L53">
        <f>VLOOKUP($A53,'table 1008C'!$C$10:$O$796,AD$3,FALSE)</f>
        <v>17</v>
      </c>
      <c r="M53">
        <f>VLOOKUP($A53,'table 1008C'!$C$10:$O$796,AE$3,FALSE)</f>
        <v>136</v>
      </c>
      <c r="N53">
        <f>VLOOKUP($A53,'table 1008C'!$C$10:$O$796,AF$3,FALSE)</f>
        <v>156</v>
      </c>
      <c r="O53">
        <f>VLOOKUP($A53,'table 1008C'!$C$10:$O$796,AG$3,FALSE)</f>
        <v>112</v>
      </c>
      <c r="V53">
        <f>IF(D53="..","..",VLOOKUP($A53,'16-64 population'!$A$8:$L$432,V$3,FALSE))</f>
        <v>55878</v>
      </c>
      <c r="W53">
        <f>IF(E53="..","..",VLOOKUP($A53,'16-64 population'!$A$8:$L$432,W$3,FALSE))</f>
        <v>55644</v>
      </c>
      <c r="X53">
        <f>IF(F53="..","..",VLOOKUP($A53,'16-64 population'!$A$8:$L$432,X$3,FALSE))</f>
        <v>55650</v>
      </c>
      <c r="Y53">
        <f>IF(G53="..","..",VLOOKUP($A53,'16-64 population'!$A$8:$L$432,Y$3,FALSE))</f>
        <v>55013</v>
      </c>
      <c r="Z53">
        <f>IF(H53="..","..",VLOOKUP($A53,'16-64 population'!$A$8:$L$432,Z$3,FALSE))</f>
        <v>54400</v>
      </c>
      <c r="AA53">
        <f>IF(I53="..","..",VLOOKUP($A53,'16-64 population'!$A$8:$L$432,AA$3,FALSE))</f>
        <v>54179</v>
      </c>
      <c r="AB53">
        <f>IF(J53="..","..",VLOOKUP($A53,'16-64 population'!$A$8:$L$432,AB$3,FALSE))</f>
        <v>53860</v>
      </c>
      <c r="AC53">
        <f>IF(K53="..","..",VLOOKUP($A53,'16-64 population'!$A$8:$L$432,AC$3,FALSE))</f>
        <v>53609</v>
      </c>
      <c r="AD53">
        <f>IF(L53="..","..",VLOOKUP($A53,'16-64 population'!$A$8:$L$432,AD$3,FALSE))</f>
        <v>53345</v>
      </c>
      <c r="AE53">
        <f>IF(M53="..","..",VLOOKUP($A53,'16-64 population'!$A$8:$L$432,AE$3,FALSE))</f>
        <v>53557</v>
      </c>
      <c r="AF53">
        <f>IF(N53="..","..",VLOOKUP($A53,'16-64 population'!$A$8:$L$432,AF$3,FALSE))</f>
        <v>53540</v>
      </c>
      <c r="AG53">
        <f>IF(O53="..","..",VLOOKUP($A53,'16-64 population'!$A$8:$M$432,AG$3,FALSE))</f>
        <v>53701</v>
      </c>
      <c r="AM53">
        <f t="shared" si="1"/>
        <v>0.64426071083431757</v>
      </c>
      <c r="AN53">
        <f t="shared" si="2"/>
        <v>0.88059808784415217</v>
      </c>
      <c r="AO53">
        <f t="shared" si="3"/>
        <v>0.52111410601976638</v>
      </c>
      <c r="AP53">
        <f t="shared" si="4"/>
        <v>1.3269590823987059</v>
      </c>
      <c r="AQ53">
        <f t="shared" si="5"/>
        <v>0.56985294117647056</v>
      </c>
      <c r="AR53">
        <f t="shared" si="6"/>
        <v>2.6209416932759924</v>
      </c>
      <c r="AS53">
        <f t="shared" si="7"/>
        <v>1.7638321574452285</v>
      </c>
      <c r="AT53">
        <f t="shared" si="8"/>
        <v>1.4176724057527654</v>
      </c>
      <c r="AU53">
        <f t="shared" si="9"/>
        <v>0.31868028868684978</v>
      </c>
      <c r="AV53">
        <f t="shared" si="10"/>
        <v>2.5393505984278431</v>
      </c>
      <c r="AW53">
        <f t="shared" si="11"/>
        <v>2.9137093761673514</v>
      </c>
      <c r="AX53">
        <f t="shared" si="11"/>
        <v>2.0856222416714774</v>
      </c>
    </row>
    <row r="54" spans="1:50" x14ac:dyDescent="0.3">
      <c r="A54" t="s">
        <v>195</v>
      </c>
      <c r="B54" t="str">
        <f>VLOOKUP($A54,class!$A$1:$B$455,2,FALSE)</f>
        <v>Metropolitan District</v>
      </c>
      <c r="C54" t="str">
        <f>IFERROR(VLOOKUP($A54,classifications!A$3:C$334,3,FALSE),VLOOKUP($A54,classifications!I$2:K$28,3,FALSE))</f>
        <v>Predominantly Urban</v>
      </c>
      <c r="D54">
        <f>VLOOKUP($A54,'table 1008C'!$C$10:$O$796,V$3,FALSE)</f>
        <v>57</v>
      </c>
      <c r="E54">
        <f>VLOOKUP($A54,'table 1008C'!$C$10:$O$796,W$3,FALSE)</f>
        <v>73</v>
      </c>
      <c r="F54">
        <f>VLOOKUP($A54,'table 1008C'!$C$10:$O$796,X$3,FALSE)</f>
        <v>106</v>
      </c>
      <c r="G54">
        <f>VLOOKUP($A54,'table 1008C'!$C$10:$O$796,Y$3,FALSE)</f>
        <v>127</v>
      </c>
      <c r="H54">
        <f>VLOOKUP($A54,'table 1008C'!$C$10:$O$796,Z$3,FALSE)</f>
        <v>70</v>
      </c>
      <c r="I54">
        <f>VLOOKUP($A54,'table 1008C'!$C$10:$O$796,AA$3,FALSE)</f>
        <v>116</v>
      </c>
      <c r="J54">
        <f>VLOOKUP($A54,'table 1008C'!$C$10:$O$796,AB$3,FALSE)</f>
        <v>69</v>
      </c>
      <c r="K54">
        <f>VLOOKUP($A54,'table 1008C'!$C$10:$O$796,AC$3,FALSE)</f>
        <v>69</v>
      </c>
      <c r="L54">
        <f>VLOOKUP($A54,'table 1008C'!$C$10:$O$796,AD$3,FALSE)</f>
        <v>100</v>
      </c>
      <c r="M54">
        <f>VLOOKUP($A54,'table 1008C'!$C$10:$O$796,AE$3,FALSE)</f>
        <v>142</v>
      </c>
      <c r="N54">
        <f>VLOOKUP($A54,'table 1008C'!$C$10:$O$796,AF$3,FALSE)</f>
        <v>52</v>
      </c>
      <c r="O54">
        <f>VLOOKUP($A54,'table 1008C'!$C$10:$O$796,AG$3,FALSE)</f>
        <v>33</v>
      </c>
      <c r="V54">
        <f>IF(D54="..","..",VLOOKUP($A54,'16-64 population'!$A$8:$L$432,V$3,FALSE))</f>
        <v>118213</v>
      </c>
      <c r="W54">
        <f>IF(E54="..","..",VLOOKUP($A54,'16-64 population'!$A$8:$L$432,W$3,FALSE))</f>
        <v>118586</v>
      </c>
      <c r="X54">
        <f>IF(F54="..","..",VLOOKUP($A54,'16-64 population'!$A$8:$L$432,X$3,FALSE))</f>
        <v>118477</v>
      </c>
      <c r="Y54">
        <f>IF(G54="..","..",VLOOKUP($A54,'16-64 population'!$A$8:$L$432,Y$3,FALSE))</f>
        <v>117568</v>
      </c>
      <c r="Z54">
        <f>IF(H54="..","..",VLOOKUP($A54,'16-64 population'!$A$8:$L$432,Z$3,FALSE))</f>
        <v>116944</v>
      </c>
      <c r="AA54">
        <f>IF(I54="..","..",VLOOKUP($A54,'16-64 population'!$A$8:$L$432,AA$3,FALSE))</f>
        <v>116593</v>
      </c>
      <c r="AB54">
        <f>IF(J54="..","..",VLOOKUP($A54,'16-64 population'!$A$8:$L$432,AB$3,FALSE))</f>
        <v>116351</v>
      </c>
      <c r="AC54">
        <f>IF(K54="..","..",VLOOKUP($A54,'16-64 population'!$A$8:$L$432,AC$3,FALSE))</f>
        <v>116435</v>
      </c>
      <c r="AD54">
        <f>IF(L54="..","..",VLOOKUP($A54,'16-64 population'!$A$8:$L$432,AD$3,FALSE))</f>
        <v>116697</v>
      </c>
      <c r="AE54">
        <f>IF(M54="..","..",VLOOKUP($A54,'16-64 population'!$A$8:$L$432,AE$3,FALSE))</f>
        <v>116625</v>
      </c>
      <c r="AF54">
        <f>IF(N54="..","..",VLOOKUP($A54,'16-64 population'!$A$8:$L$432,AF$3,FALSE))</f>
        <v>117077</v>
      </c>
      <c r="AG54">
        <f>IF(O54="..","..",VLOOKUP($A54,'16-64 population'!$A$8:$M$432,AG$3,FALSE))</f>
        <v>116957</v>
      </c>
      <c r="AM54">
        <f t="shared" si="1"/>
        <v>0.48218047084500015</v>
      </c>
      <c r="AN54">
        <f t="shared" si="2"/>
        <v>0.61558700015178858</v>
      </c>
      <c r="AO54">
        <f t="shared" si="3"/>
        <v>0.89468842053731945</v>
      </c>
      <c r="AP54">
        <f t="shared" si="4"/>
        <v>1.0802259118127382</v>
      </c>
      <c r="AQ54">
        <f t="shared" si="5"/>
        <v>0.59857709673005877</v>
      </c>
      <c r="AR54">
        <f t="shared" si="6"/>
        <v>0.99491393136809236</v>
      </c>
      <c r="AS54">
        <f t="shared" si="7"/>
        <v>0.59303314969359955</v>
      </c>
      <c r="AT54">
        <f t="shared" si="8"/>
        <v>0.59260531627088076</v>
      </c>
      <c r="AU54">
        <f t="shared" si="9"/>
        <v>0.85692005792779591</v>
      </c>
      <c r="AV54">
        <f t="shared" si="10"/>
        <v>1.217577706323687</v>
      </c>
      <c r="AW54">
        <f t="shared" si="11"/>
        <v>0.44415213919044733</v>
      </c>
      <c r="AX54">
        <f t="shared" si="11"/>
        <v>0.28215498003539763</v>
      </c>
    </row>
    <row r="55" spans="1:50" x14ac:dyDescent="0.3">
      <c r="A55" t="s">
        <v>33</v>
      </c>
      <c r="B55" t="str">
        <f>VLOOKUP($A55,class!$A$1:$B$455,2,FALSE)</f>
        <v>Metropolitan District</v>
      </c>
      <c r="C55" t="str">
        <f>IFERROR(VLOOKUP($A55,classifications!A$3:C$334,3,FALSE),VLOOKUP($A55,classifications!I$2:K$28,3,FALSE))</f>
        <v>Predominantly Urban</v>
      </c>
      <c r="D55">
        <f>VLOOKUP($A55,'table 1008C'!$C$10:$O$796,V$3,FALSE)</f>
        <v>121</v>
      </c>
      <c r="E55">
        <f>VLOOKUP($A55,'table 1008C'!$C$10:$O$796,W$3,FALSE)</f>
        <v>64</v>
      </c>
      <c r="F55">
        <f>VLOOKUP($A55,'table 1008C'!$C$10:$O$796,X$3,FALSE)</f>
        <v>118</v>
      </c>
      <c r="G55">
        <f>VLOOKUP($A55,'table 1008C'!$C$10:$O$796,Y$3,FALSE)</f>
        <v>241</v>
      </c>
      <c r="H55">
        <f>VLOOKUP($A55,'table 1008C'!$C$10:$O$796,Z$3,FALSE)</f>
        <v>134</v>
      </c>
      <c r="I55">
        <f>VLOOKUP($A55,'table 1008C'!$C$10:$O$796,AA$3,FALSE)</f>
        <v>16</v>
      </c>
      <c r="J55">
        <f>VLOOKUP($A55,'table 1008C'!$C$10:$O$796,AB$3,FALSE)</f>
        <v>15</v>
      </c>
      <c r="K55">
        <f>VLOOKUP($A55,'table 1008C'!$C$10:$O$796,AC$3,FALSE)</f>
        <v>67</v>
      </c>
      <c r="L55">
        <f>VLOOKUP($A55,'table 1008C'!$C$10:$O$796,AD$3,FALSE)</f>
        <v>30</v>
      </c>
      <c r="M55">
        <f>VLOOKUP($A55,'table 1008C'!$C$10:$O$796,AE$3,FALSE)</f>
        <v>85</v>
      </c>
      <c r="N55">
        <f>VLOOKUP($A55,'table 1008C'!$C$10:$O$796,AF$3,FALSE)</f>
        <v>79</v>
      </c>
      <c r="O55">
        <f>VLOOKUP($A55,'table 1008C'!$C$10:$O$796,AG$3,FALSE)</f>
        <v>29</v>
      </c>
      <c r="V55">
        <f>IF(D55="..","..",VLOOKUP($A55,'16-64 population'!$A$8:$L$432,V$3,FALSE))</f>
        <v>130439</v>
      </c>
      <c r="W55">
        <f>IF(E55="..","..",VLOOKUP($A55,'16-64 population'!$A$8:$L$432,W$3,FALSE))</f>
        <v>130769</v>
      </c>
      <c r="X55">
        <f>IF(F55="..","..",VLOOKUP($A55,'16-64 population'!$A$8:$L$432,X$3,FALSE))</f>
        <v>131348</v>
      </c>
      <c r="Y55">
        <f>IF(G55="..","..",VLOOKUP($A55,'16-64 population'!$A$8:$L$432,Y$3,FALSE))</f>
        <v>130754</v>
      </c>
      <c r="Z55">
        <f>IF(H55="..","..",VLOOKUP($A55,'16-64 population'!$A$8:$L$432,Z$3,FALSE))</f>
        <v>130525</v>
      </c>
      <c r="AA55">
        <f>IF(I55="..","..",VLOOKUP($A55,'16-64 population'!$A$8:$L$432,AA$3,FALSE))</f>
        <v>130251</v>
      </c>
      <c r="AB55">
        <f>IF(J55="..","..",VLOOKUP($A55,'16-64 population'!$A$8:$L$432,AB$3,FALSE))</f>
        <v>130065</v>
      </c>
      <c r="AC55">
        <f>IF(K55="..","..",VLOOKUP($A55,'16-64 population'!$A$8:$L$432,AC$3,FALSE))</f>
        <v>130288</v>
      </c>
      <c r="AD55">
        <f>IF(L55="..","..",VLOOKUP($A55,'16-64 population'!$A$8:$L$432,AD$3,FALSE))</f>
        <v>129950</v>
      </c>
      <c r="AE55">
        <f>IF(M55="..","..",VLOOKUP($A55,'16-64 population'!$A$8:$L$432,AE$3,FALSE))</f>
        <v>129922</v>
      </c>
      <c r="AF55">
        <f>IF(N55="..","..",VLOOKUP($A55,'16-64 population'!$A$8:$L$432,AF$3,FALSE))</f>
        <v>130306</v>
      </c>
      <c r="AG55">
        <f>IF(O55="..","..",VLOOKUP($A55,'16-64 population'!$A$8:$M$432,AG$3,FALSE))</f>
        <v>130170</v>
      </c>
      <c r="AM55">
        <f t="shared" si="1"/>
        <v>0.92763667308090381</v>
      </c>
      <c r="AN55">
        <f t="shared" si="2"/>
        <v>0.48941262837522653</v>
      </c>
      <c r="AO55">
        <f t="shared" si="3"/>
        <v>0.89837683101379529</v>
      </c>
      <c r="AP55">
        <f t="shared" si="4"/>
        <v>1.8431558499166374</v>
      </c>
      <c r="AQ55">
        <f t="shared" si="5"/>
        <v>1.0266232522505268</v>
      </c>
      <c r="AR55">
        <f t="shared" si="6"/>
        <v>0.12283974787141749</v>
      </c>
      <c r="AS55">
        <f t="shared" si="7"/>
        <v>0.11532695190866106</v>
      </c>
      <c r="AT55">
        <f t="shared" si="8"/>
        <v>0.51424536411641897</v>
      </c>
      <c r="AU55">
        <f t="shared" si="9"/>
        <v>0.2308580223162755</v>
      </c>
      <c r="AV55">
        <f t="shared" si="10"/>
        <v>0.65423869706439253</v>
      </c>
      <c r="AW55">
        <f t="shared" si="11"/>
        <v>0.60626525255936026</v>
      </c>
      <c r="AX55">
        <f t="shared" si="11"/>
        <v>0.22278558807712992</v>
      </c>
    </row>
    <row r="56" spans="1:50" x14ac:dyDescent="0.3">
      <c r="A56" t="s">
        <v>118</v>
      </c>
      <c r="B56" t="str">
        <f>VLOOKUP($A56,class!$A$1:$B$455,2,FALSE)</f>
        <v>Shire District</v>
      </c>
      <c r="C56" t="str">
        <f>IFERROR(VLOOKUP($A56,classifications!A$3:C$334,3,FALSE),VLOOKUP($A56,classifications!I$2:K$28,3,FALSE))</f>
        <v>Predominantly Urban</v>
      </c>
      <c r="D56">
        <f>VLOOKUP($A56,'table 1008C'!$C$10:$O$796,V$3,FALSE)</f>
        <v>129</v>
      </c>
      <c r="E56">
        <f>VLOOKUP($A56,'table 1008C'!$C$10:$O$796,W$3,FALSE)</f>
        <v>417</v>
      </c>
      <c r="F56">
        <f>VLOOKUP($A56,'table 1008C'!$C$10:$O$796,X$3,FALSE)</f>
        <v>29</v>
      </c>
      <c r="G56">
        <f>VLOOKUP($A56,'table 1008C'!$C$10:$O$796,Y$3,FALSE)</f>
        <v>76</v>
      </c>
      <c r="H56">
        <f>VLOOKUP($A56,'table 1008C'!$C$10:$O$796,Z$3,FALSE)</f>
        <v>547</v>
      </c>
      <c r="I56">
        <f>VLOOKUP($A56,'table 1008C'!$C$10:$O$796,AA$3,FALSE)</f>
        <v>320</v>
      </c>
      <c r="J56">
        <f>VLOOKUP($A56,'table 1008C'!$C$10:$O$796,AB$3,FALSE)</f>
        <v>150</v>
      </c>
      <c r="K56">
        <f>VLOOKUP($A56,'table 1008C'!$C$10:$O$796,AC$3,FALSE)</f>
        <v>427</v>
      </c>
      <c r="L56">
        <f>VLOOKUP($A56,'table 1008C'!$C$10:$O$796,AD$3,FALSE)</f>
        <v>503</v>
      </c>
      <c r="M56">
        <f>VLOOKUP($A56,'table 1008C'!$C$10:$O$796,AE$3,FALSE)</f>
        <v>336</v>
      </c>
      <c r="N56">
        <f>VLOOKUP($A56,'table 1008C'!$C$10:$O$796,AF$3,FALSE)</f>
        <v>152</v>
      </c>
      <c r="O56">
        <f>VLOOKUP($A56,'table 1008C'!$C$10:$O$796,AG$3,FALSE)</f>
        <v>158</v>
      </c>
      <c r="V56">
        <f>IF(D56="..","..",VLOOKUP($A56,'16-64 population'!$A$8:$L$432,V$3,FALSE))</f>
        <v>85575</v>
      </c>
      <c r="W56">
        <f>IF(E56="..","..",VLOOKUP($A56,'16-64 population'!$A$8:$L$432,W$3,FALSE))</f>
        <v>88448</v>
      </c>
      <c r="X56">
        <f>IF(F56="..","..",VLOOKUP($A56,'16-64 population'!$A$8:$L$432,X$3,FALSE))</f>
        <v>90324</v>
      </c>
      <c r="Y56">
        <f>IF(G56="..","..",VLOOKUP($A56,'16-64 population'!$A$8:$L$432,Y$3,FALSE))</f>
        <v>89121</v>
      </c>
      <c r="Z56">
        <f>IF(H56="..","..",VLOOKUP($A56,'16-64 population'!$A$8:$L$432,Z$3,FALSE))</f>
        <v>88882</v>
      </c>
      <c r="AA56">
        <f>IF(I56="..","..",VLOOKUP($A56,'16-64 population'!$A$8:$L$432,AA$3,FALSE))</f>
        <v>88782</v>
      </c>
      <c r="AB56">
        <f>IF(J56="..","..",VLOOKUP($A56,'16-64 population'!$A$8:$L$432,AB$3,FALSE))</f>
        <v>89406</v>
      </c>
      <c r="AC56">
        <f>IF(K56="..","..",VLOOKUP($A56,'16-64 population'!$A$8:$L$432,AC$3,FALSE))</f>
        <v>88476</v>
      </c>
      <c r="AD56">
        <f>IF(L56="..","..",VLOOKUP($A56,'16-64 population'!$A$8:$L$432,AD$3,FALSE))</f>
        <v>88336</v>
      </c>
      <c r="AE56">
        <f>IF(M56="..","..",VLOOKUP($A56,'16-64 population'!$A$8:$L$432,AE$3,FALSE))</f>
        <v>88275</v>
      </c>
      <c r="AF56">
        <f>IF(N56="..","..",VLOOKUP($A56,'16-64 population'!$A$8:$L$432,AF$3,FALSE))</f>
        <v>86721</v>
      </c>
      <c r="AG56">
        <f>IF(O56="..","..",VLOOKUP($A56,'16-64 population'!$A$8:$M$432,AG$3,FALSE))</f>
        <v>86344</v>
      </c>
      <c r="AM56">
        <f t="shared" si="1"/>
        <v>1.5074496056091147</v>
      </c>
      <c r="AN56">
        <f t="shared" si="2"/>
        <v>4.7146345875542695</v>
      </c>
      <c r="AO56">
        <f t="shared" si="3"/>
        <v>0.32106638324254905</v>
      </c>
      <c r="AP56">
        <f t="shared" si="4"/>
        <v>0.85277319599196599</v>
      </c>
      <c r="AQ56">
        <f t="shared" si="5"/>
        <v>6.1542269525888251</v>
      </c>
      <c r="AR56">
        <f t="shared" si="6"/>
        <v>3.6043342118897974</v>
      </c>
      <c r="AS56">
        <f t="shared" si="7"/>
        <v>1.6777397490101333</v>
      </c>
      <c r="AT56">
        <f t="shared" si="8"/>
        <v>4.8261675482616759</v>
      </c>
      <c r="AU56">
        <f t="shared" si="9"/>
        <v>5.6941677232385439</v>
      </c>
      <c r="AV56">
        <f t="shared" si="10"/>
        <v>3.8062871707731518</v>
      </c>
      <c r="AW56">
        <f t="shared" si="11"/>
        <v>1.7527473161056721</v>
      </c>
      <c r="AX56">
        <f t="shared" si="11"/>
        <v>1.8298897433521728</v>
      </c>
    </row>
    <row r="57" spans="1:50" x14ac:dyDescent="0.3">
      <c r="A57" t="s">
        <v>119</v>
      </c>
      <c r="B57" t="str">
        <f>VLOOKUP($A57,class!$A$1:$B$455,2,FALSE)</f>
        <v>Shire County</v>
      </c>
      <c r="C57" t="str">
        <f>IFERROR(VLOOKUP($A57,classifications!A$3:C$334,3,FALSE),VLOOKUP($A57,classifications!I$2:K$28,3,FALSE))</f>
        <v>Predominantly Rural</v>
      </c>
      <c r="D57">
        <f>VLOOKUP($A57,'table 1008C'!$C$10:$O$796,V$3,FALSE)</f>
        <v>1154</v>
      </c>
      <c r="E57">
        <f>VLOOKUP($A57,'table 1008C'!$C$10:$O$796,W$3,FALSE)</f>
        <v>1303</v>
      </c>
      <c r="F57">
        <f>VLOOKUP($A57,'table 1008C'!$C$10:$O$796,X$3,FALSE)</f>
        <v>620</v>
      </c>
      <c r="G57">
        <f>VLOOKUP($A57,'table 1008C'!$C$10:$O$796,Y$3,FALSE)</f>
        <v>357</v>
      </c>
      <c r="H57">
        <f>VLOOKUP($A57,'table 1008C'!$C$10:$O$796,Z$3,FALSE)</f>
        <v>864</v>
      </c>
      <c r="I57">
        <f>VLOOKUP($A57,'table 1008C'!$C$10:$O$796,AA$3,FALSE)</f>
        <v>928</v>
      </c>
      <c r="J57">
        <f>VLOOKUP($A57,'table 1008C'!$C$10:$O$796,AB$3,FALSE)</f>
        <v>324</v>
      </c>
      <c r="K57">
        <f>VLOOKUP($A57,'table 1008C'!$C$10:$O$796,AC$3,FALSE)</f>
        <v>911</v>
      </c>
      <c r="L57">
        <f>VLOOKUP($A57,'table 1008C'!$C$10:$O$796,AD$3,FALSE)</f>
        <v>898</v>
      </c>
      <c r="M57">
        <f>VLOOKUP($A57,'table 1008C'!$C$10:$O$796,AE$3,FALSE)</f>
        <v>1042</v>
      </c>
      <c r="N57">
        <f>VLOOKUP($A57,'table 1008C'!$C$10:$O$796,AF$3,FALSE)</f>
        <v>1353</v>
      </c>
      <c r="O57">
        <f>VLOOKUP($A57,'table 1008C'!$C$10:$O$796,AG$3,FALSE)</f>
        <v>972</v>
      </c>
      <c r="V57">
        <f>IF(D57="..","..",VLOOKUP($A57,'16-64 population'!$A$8:$L$432,V$3,FALSE))</f>
        <v>399355</v>
      </c>
      <c r="W57">
        <f>IF(E57="..","..",VLOOKUP($A57,'16-64 population'!$A$8:$L$432,W$3,FALSE))</f>
        <v>404369</v>
      </c>
      <c r="X57">
        <f>IF(F57="..","..",VLOOKUP($A57,'16-64 population'!$A$8:$L$432,X$3,FALSE))</f>
        <v>408141</v>
      </c>
      <c r="Y57">
        <f>IF(G57="..","..",VLOOKUP($A57,'16-64 population'!$A$8:$L$432,Y$3,FALSE))</f>
        <v>405630</v>
      </c>
      <c r="Z57">
        <f>IF(H57="..","..",VLOOKUP($A57,'16-64 population'!$A$8:$L$432,Z$3,FALSE))</f>
        <v>404078</v>
      </c>
      <c r="AA57">
        <f>IF(I57="..","..",VLOOKUP($A57,'16-64 population'!$A$8:$L$432,AA$3,FALSE))</f>
        <v>405156</v>
      </c>
      <c r="AB57">
        <f>IF(J57="..","..",VLOOKUP($A57,'16-64 population'!$A$8:$L$432,AB$3,FALSE))</f>
        <v>407355</v>
      </c>
      <c r="AC57">
        <f>IF(K57="..","..",VLOOKUP($A57,'16-64 population'!$A$8:$L$432,AC$3,FALSE))</f>
        <v>406623</v>
      </c>
      <c r="AD57">
        <f>IF(L57="..","..",VLOOKUP($A57,'16-64 population'!$A$8:$L$432,AD$3,FALSE))</f>
        <v>406918</v>
      </c>
      <c r="AE57">
        <f>IF(M57="..","..",VLOOKUP($A57,'16-64 population'!$A$8:$L$432,AE$3,FALSE))</f>
        <v>406961</v>
      </c>
      <c r="AF57">
        <f>IF(N57="..","..",VLOOKUP($A57,'16-64 population'!$A$8:$L$432,AF$3,FALSE))</f>
        <v>405777</v>
      </c>
      <c r="AG57">
        <f>IF(O57="..","..",VLOOKUP($A57,'16-64 population'!$A$8:$M$432,AG$3,FALSE))</f>
        <v>406640</v>
      </c>
      <c r="AM57">
        <f t="shared" si="1"/>
        <v>2.889659576066407</v>
      </c>
      <c r="AN57">
        <f t="shared" si="2"/>
        <v>3.222304380405026</v>
      </c>
      <c r="AO57">
        <f t="shared" si="3"/>
        <v>1.5190828659703386</v>
      </c>
      <c r="AP57">
        <f t="shared" si="4"/>
        <v>0.8801124177205828</v>
      </c>
      <c r="AQ57">
        <f t="shared" si="5"/>
        <v>2.1382010403931915</v>
      </c>
      <c r="AR57">
        <f t="shared" si="6"/>
        <v>2.2904757673587457</v>
      </c>
      <c r="AS57">
        <f t="shared" si="7"/>
        <v>0.79537504142578341</v>
      </c>
      <c r="AT57">
        <f t="shared" si="8"/>
        <v>2.2404045024506729</v>
      </c>
      <c r="AU57">
        <f t="shared" si="9"/>
        <v>2.2068328262696659</v>
      </c>
      <c r="AV57">
        <f t="shared" si="10"/>
        <v>2.5604419096670195</v>
      </c>
      <c r="AW57">
        <f t="shared" si="11"/>
        <v>3.3343437405274328</v>
      </c>
      <c r="AX57">
        <f t="shared" si="11"/>
        <v>2.3903206767656897</v>
      </c>
    </row>
    <row r="58" spans="1:50" x14ac:dyDescent="0.3">
      <c r="A58" t="s">
        <v>110</v>
      </c>
      <c r="B58" t="str">
        <f>VLOOKUP($A58,class!$A$1:$B$455,2,FALSE)</f>
        <v>London Borough</v>
      </c>
      <c r="C58" t="str">
        <f>IFERROR(VLOOKUP($A58,classifications!A$3:C$334,3,FALSE),VLOOKUP($A58,classifications!I$2:K$28,3,FALSE))</f>
        <v>Predominantly Urban</v>
      </c>
      <c r="D58">
        <f>VLOOKUP($A58,'table 1008C'!$C$10:$O$796,V$3,FALSE)</f>
        <v>225</v>
      </c>
      <c r="E58">
        <f>VLOOKUP($A58,'table 1008C'!$C$10:$O$796,W$3,FALSE)</f>
        <v>361</v>
      </c>
      <c r="F58">
        <f>VLOOKUP($A58,'table 1008C'!$C$10:$O$796,X$3,FALSE)</f>
        <v>236</v>
      </c>
      <c r="G58">
        <f>VLOOKUP($A58,'table 1008C'!$C$10:$O$796,Y$3,FALSE)</f>
        <v>479</v>
      </c>
      <c r="H58">
        <f>VLOOKUP($A58,'table 1008C'!$C$10:$O$796,Z$3,FALSE)</f>
        <v>219</v>
      </c>
      <c r="I58">
        <f>VLOOKUP($A58,'table 1008C'!$C$10:$O$796,AA$3,FALSE)</f>
        <v>278</v>
      </c>
      <c r="J58">
        <f>VLOOKUP($A58,'table 1008C'!$C$10:$O$796,AB$3,FALSE)</f>
        <v>209</v>
      </c>
      <c r="K58">
        <f>VLOOKUP($A58,'table 1008C'!$C$10:$O$796,AC$3,FALSE)</f>
        <v>92</v>
      </c>
      <c r="L58">
        <f>VLOOKUP($A58,'table 1008C'!$C$10:$O$796,AD$3,FALSE)</f>
        <v>329</v>
      </c>
      <c r="M58">
        <f>VLOOKUP($A58,'table 1008C'!$C$10:$O$796,AE$3,FALSE)</f>
        <v>236</v>
      </c>
      <c r="N58">
        <f>VLOOKUP($A58,'table 1008C'!$C$10:$O$796,AF$3,FALSE)</f>
        <v>147</v>
      </c>
      <c r="O58">
        <f>VLOOKUP($A58,'table 1008C'!$C$10:$O$796,AG$3,FALSE)</f>
        <v>129</v>
      </c>
      <c r="V58">
        <f>IF(D58="..","..",VLOOKUP($A58,'16-64 population'!$A$8:$L$432,V$3,FALSE))</f>
        <v>155710</v>
      </c>
      <c r="W58">
        <f>IF(E58="..","..",VLOOKUP($A58,'16-64 population'!$A$8:$L$432,W$3,FALSE))</f>
        <v>156344</v>
      </c>
      <c r="X58">
        <f>IF(F58="..","..",VLOOKUP($A58,'16-64 population'!$A$8:$L$432,X$3,FALSE))</f>
        <v>160488</v>
      </c>
      <c r="Y58">
        <f>IF(G58="..","..",VLOOKUP($A58,'16-64 population'!$A$8:$L$432,Y$3,FALSE))</f>
        <v>162495</v>
      </c>
      <c r="Z58">
        <f>IF(H58="..","..",VLOOKUP($A58,'16-64 population'!$A$8:$L$432,Z$3,FALSE))</f>
        <v>165621</v>
      </c>
      <c r="AA58">
        <f>IF(I58="..","..",VLOOKUP($A58,'16-64 population'!$A$8:$L$432,AA$3,FALSE))</f>
        <v>168561</v>
      </c>
      <c r="AB58">
        <f>IF(J58="..","..",VLOOKUP($A58,'16-64 population'!$A$8:$L$432,AB$3,FALSE))</f>
        <v>173526</v>
      </c>
      <c r="AC58">
        <f>IF(K58="..","..",VLOOKUP($A58,'16-64 population'!$A$8:$L$432,AC$3,FALSE))</f>
        <v>176601</v>
      </c>
      <c r="AD58">
        <f>IF(L58="..","..",VLOOKUP($A58,'16-64 population'!$A$8:$L$432,AD$3,FALSE))</f>
        <v>178983</v>
      </c>
      <c r="AE58">
        <f>IF(M58="..","..",VLOOKUP($A58,'16-64 population'!$A$8:$L$432,AE$3,FALSE))</f>
        <v>185276</v>
      </c>
      <c r="AF58">
        <f>IF(N58="..","..",VLOOKUP($A58,'16-64 population'!$A$8:$L$432,AF$3,FALSE))</f>
        <v>190433</v>
      </c>
      <c r="AG58">
        <f>IF(O58="..","..",VLOOKUP($A58,'16-64 population'!$A$8:$M$432,AG$3,FALSE))</f>
        <v>197375</v>
      </c>
      <c r="AM58">
        <f t="shared" si="1"/>
        <v>1.4449938989146489</v>
      </c>
      <c r="AN58">
        <f t="shared" si="2"/>
        <v>2.3090108990431357</v>
      </c>
      <c r="AO58">
        <f t="shared" si="3"/>
        <v>1.4705149294651314</v>
      </c>
      <c r="AP58">
        <f t="shared" si="4"/>
        <v>2.94778300870796</v>
      </c>
      <c r="AQ58">
        <f t="shared" si="5"/>
        <v>1.3222960856413135</v>
      </c>
      <c r="AR58">
        <f t="shared" si="6"/>
        <v>1.6492545725286394</v>
      </c>
      <c r="AS58">
        <f t="shared" si="7"/>
        <v>1.2044304599887048</v>
      </c>
      <c r="AT58">
        <f t="shared" si="8"/>
        <v>0.52094835250083527</v>
      </c>
      <c r="AU58">
        <f t="shared" si="9"/>
        <v>1.8381634009933905</v>
      </c>
      <c r="AV58">
        <f t="shared" si="10"/>
        <v>1.273775340572983</v>
      </c>
      <c r="AW58">
        <f t="shared" si="11"/>
        <v>0.77192503400145984</v>
      </c>
      <c r="AX58">
        <f t="shared" si="11"/>
        <v>0.65357821405953131</v>
      </c>
    </row>
    <row r="59" spans="1:50" x14ac:dyDescent="0.3">
      <c r="A59" t="s">
        <v>139</v>
      </c>
      <c r="B59" t="str">
        <f>VLOOKUP($A59,class!$A$1:$B$455,2,FALSE)</f>
        <v>Shire District</v>
      </c>
      <c r="C59" t="str">
        <f>IFERROR(VLOOKUP($A59,classifications!A$3:C$334,3,FALSE),VLOOKUP($A59,classifications!I$2:K$28,3,FALSE))</f>
        <v>Urban with Significant Rural</v>
      </c>
      <c r="D59">
        <f>VLOOKUP($A59,'table 1008C'!$C$10:$O$796,V$3,FALSE)</f>
        <v>149</v>
      </c>
      <c r="E59">
        <f>VLOOKUP($A59,'table 1008C'!$C$10:$O$796,W$3,FALSE)</f>
        <v>165</v>
      </c>
      <c r="F59">
        <f>VLOOKUP($A59,'table 1008C'!$C$10:$O$796,X$3,FALSE)</f>
        <v>37</v>
      </c>
      <c r="G59">
        <f>VLOOKUP($A59,'table 1008C'!$C$10:$O$796,Y$3,FALSE)</f>
        <v>169</v>
      </c>
      <c r="H59">
        <f>VLOOKUP($A59,'table 1008C'!$C$10:$O$796,Z$3,FALSE)</f>
        <v>47</v>
      </c>
      <c r="I59">
        <f>VLOOKUP($A59,'table 1008C'!$C$10:$O$796,AA$3,FALSE)</f>
        <v>126</v>
      </c>
      <c r="J59">
        <f>VLOOKUP($A59,'table 1008C'!$C$10:$O$796,AB$3,FALSE)</f>
        <v>24</v>
      </c>
      <c r="K59">
        <f>VLOOKUP($A59,'table 1008C'!$C$10:$O$796,AC$3,FALSE)</f>
        <v>116</v>
      </c>
      <c r="L59">
        <f>VLOOKUP($A59,'table 1008C'!$C$10:$O$796,AD$3,FALSE)</f>
        <v>238</v>
      </c>
      <c r="M59">
        <f>VLOOKUP($A59,'table 1008C'!$C$10:$O$796,AE$3,FALSE)</f>
        <v>125</v>
      </c>
      <c r="N59">
        <f>VLOOKUP($A59,'table 1008C'!$C$10:$O$796,AF$3,FALSE)</f>
        <v>108</v>
      </c>
      <c r="O59">
        <f>VLOOKUP($A59,'table 1008C'!$C$10:$O$796,AG$3,FALSE)</f>
        <v>71</v>
      </c>
      <c r="V59">
        <f>IF(D59="..","..",VLOOKUP($A59,'16-64 population'!$A$8:$L$432,V$3,FALSE))</f>
        <v>63272</v>
      </c>
      <c r="W59">
        <f>IF(E59="..","..",VLOOKUP($A59,'16-64 population'!$A$8:$L$432,W$3,FALSE))</f>
        <v>63288</v>
      </c>
      <c r="X59">
        <f>IF(F59="..","..",VLOOKUP($A59,'16-64 population'!$A$8:$L$432,X$3,FALSE))</f>
        <v>63437</v>
      </c>
      <c r="Y59">
        <f>IF(G59="..","..",VLOOKUP($A59,'16-64 population'!$A$8:$L$432,Y$3,FALSE))</f>
        <v>63284</v>
      </c>
      <c r="Z59">
        <f>IF(H59="..","..",VLOOKUP($A59,'16-64 population'!$A$8:$L$432,Z$3,FALSE))</f>
        <v>63057</v>
      </c>
      <c r="AA59">
        <f>IF(I59="..","..",VLOOKUP($A59,'16-64 population'!$A$8:$L$432,AA$3,FALSE))</f>
        <v>63027</v>
      </c>
      <c r="AB59">
        <f>IF(J59="..","..",VLOOKUP($A59,'16-64 population'!$A$8:$L$432,AB$3,FALSE))</f>
        <v>62726</v>
      </c>
      <c r="AC59">
        <f>IF(K59="..","..",VLOOKUP($A59,'16-64 population'!$A$8:$L$432,AC$3,FALSE))</f>
        <v>62483</v>
      </c>
      <c r="AD59">
        <f>IF(L59="..","..",VLOOKUP($A59,'16-64 population'!$A$8:$L$432,AD$3,FALSE))</f>
        <v>62728</v>
      </c>
      <c r="AE59">
        <f>IF(M59="..","..",VLOOKUP($A59,'16-64 population'!$A$8:$L$432,AE$3,FALSE))</f>
        <v>63240</v>
      </c>
      <c r="AF59">
        <f>IF(N59="..","..",VLOOKUP($A59,'16-64 population'!$A$8:$L$432,AF$3,FALSE))</f>
        <v>63360</v>
      </c>
      <c r="AG59">
        <f>IF(O59="..","..",VLOOKUP($A59,'16-64 population'!$A$8:$M$432,AG$3,FALSE))</f>
        <v>63714</v>
      </c>
      <c r="AM59">
        <f t="shared" si="1"/>
        <v>2.3549121254267291</v>
      </c>
      <c r="AN59">
        <f t="shared" si="2"/>
        <v>2.6071293136139553</v>
      </c>
      <c r="AO59">
        <f t="shared" si="3"/>
        <v>0.58325582861736847</v>
      </c>
      <c r="AP59">
        <f t="shared" si="4"/>
        <v>2.6705012325390305</v>
      </c>
      <c r="AQ59">
        <f t="shared" si="5"/>
        <v>0.74535737507334632</v>
      </c>
      <c r="AR59">
        <f t="shared" si="6"/>
        <v>1.999143224332429</v>
      </c>
      <c r="AS59">
        <f t="shared" si="7"/>
        <v>0.38261645888467305</v>
      </c>
      <c r="AT59">
        <f t="shared" si="8"/>
        <v>1.8565049693516638</v>
      </c>
      <c r="AU59">
        <f t="shared" si="9"/>
        <v>3.7941589083025122</v>
      </c>
      <c r="AV59">
        <f t="shared" si="10"/>
        <v>1.9765970904490828</v>
      </c>
      <c r="AW59">
        <f t="shared" si="11"/>
        <v>1.7045454545454546</v>
      </c>
      <c r="AX59">
        <f t="shared" si="11"/>
        <v>1.1143547728913583</v>
      </c>
    </row>
    <row r="60" spans="1:50" x14ac:dyDescent="0.3">
      <c r="A60" t="s">
        <v>336</v>
      </c>
      <c r="B60" t="str">
        <f>VLOOKUP($A60,class!$A$1:$B$455,2,FALSE)</f>
        <v>Shire District</v>
      </c>
      <c r="C60" t="str">
        <f>IFERROR(VLOOKUP($A60,classifications!A$3:C$334,3,FALSE),VLOOKUP($A60,classifications!I$2:K$28,3,FALSE))</f>
        <v>Predominantly Urban</v>
      </c>
      <c r="D60">
        <f>VLOOKUP($A60,'table 1008C'!$C$10:$O$796,V$3,FALSE)</f>
        <v>208</v>
      </c>
      <c r="E60">
        <f>VLOOKUP($A60,'table 1008C'!$C$10:$O$796,W$3,FALSE)</f>
        <v>131</v>
      </c>
      <c r="F60">
        <f>VLOOKUP($A60,'table 1008C'!$C$10:$O$796,X$3,FALSE)</f>
        <v>144</v>
      </c>
      <c r="G60">
        <f>VLOOKUP($A60,'table 1008C'!$C$10:$O$796,Y$3,FALSE)</f>
        <v>121</v>
      </c>
      <c r="H60">
        <f>VLOOKUP($A60,'table 1008C'!$C$10:$O$796,Z$3,FALSE)</f>
        <v>68</v>
      </c>
      <c r="I60">
        <f>VLOOKUP($A60,'table 1008C'!$C$10:$O$796,AA$3,FALSE)</f>
        <v>36</v>
      </c>
      <c r="J60">
        <f>VLOOKUP($A60,'table 1008C'!$C$10:$O$796,AB$3,FALSE)</f>
        <v>56</v>
      </c>
      <c r="K60">
        <f>VLOOKUP($A60,'table 1008C'!$C$10:$O$796,AC$3,FALSE)</f>
        <v>37</v>
      </c>
      <c r="L60">
        <f>VLOOKUP($A60,'table 1008C'!$C$10:$O$796,AD$3,FALSE)</f>
        <v>111</v>
      </c>
      <c r="M60">
        <f>VLOOKUP($A60,'table 1008C'!$C$10:$O$796,AE$3,FALSE)</f>
        <v>83</v>
      </c>
      <c r="N60">
        <f>VLOOKUP($A60,'table 1008C'!$C$10:$O$796,AF$3,FALSE)</f>
        <v>100</v>
      </c>
      <c r="O60">
        <f>VLOOKUP($A60,'table 1008C'!$C$10:$O$796,AG$3,FALSE)</f>
        <v>47</v>
      </c>
      <c r="V60">
        <f>IF(D60="..","..",VLOOKUP($A60,'16-64 population'!$A$8:$L$432,V$3,FALSE))</f>
        <v>93927</v>
      </c>
      <c r="W60">
        <f>IF(E60="..","..",VLOOKUP($A60,'16-64 population'!$A$8:$L$432,W$3,FALSE))</f>
        <v>95636</v>
      </c>
      <c r="X60">
        <f>IF(F60="..","..",VLOOKUP($A60,'16-64 population'!$A$8:$L$432,X$3,FALSE))</f>
        <v>96717</v>
      </c>
      <c r="Y60">
        <f>IF(G60="..","..",VLOOKUP($A60,'16-64 population'!$A$8:$L$432,Y$3,FALSE))</f>
        <v>98000</v>
      </c>
      <c r="Z60">
        <f>IF(H60="..","..",VLOOKUP($A60,'16-64 population'!$A$8:$L$432,Z$3,FALSE))</f>
        <v>99019</v>
      </c>
      <c r="AA60">
        <f>IF(I60="..","..",VLOOKUP($A60,'16-64 population'!$A$8:$L$432,AA$3,FALSE))</f>
        <v>100167</v>
      </c>
      <c r="AB60">
        <f>IF(J60="..","..",VLOOKUP($A60,'16-64 population'!$A$8:$L$432,AB$3,FALSE))</f>
        <v>102137</v>
      </c>
      <c r="AC60">
        <f>IF(K60="..","..",VLOOKUP($A60,'16-64 population'!$A$8:$L$432,AC$3,FALSE))</f>
        <v>104255</v>
      </c>
      <c r="AD60">
        <f>IF(L60="..","..",VLOOKUP($A60,'16-64 population'!$A$8:$L$432,AD$3,FALSE))</f>
        <v>105009</v>
      </c>
      <c r="AE60">
        <f>IF(M60="..","..",VLOOKUP($A60,'16-64 population'!$A$8:$L$432,AE$3,FALSE))</f>
        <v>104852</v>
      </c>
      <c r="AF60">
        <f>IF(N60="..","..",VLOOKUP($A60,'16-64 population'!$A$8:$L$432,AF$3,FALSE))</f>
        <v>105014</v>
      </c>
      <c r="AG60">
        <f>IF(O60="..","..",VLOOKUP($A60,'16-64 population'!$A$8:$M$432,AG$3,FALSE))</f>
        <v>105674</v>
      </c>
      <c r="AM60">
        <f t="shared" si="1"/>
        <v>2.2144857176317778</v>
      </c>
      <c r="AN60">
        <f t="shared" si="2"/>
        <v>1.3697770713957087</v>
      </c>
      <c r="AO60">
        <f t="shared" si="3"/>
        <v>1.4888799280374703</v>
      </c>
      <c r="AP60">
        <f t="shared" si="4"/>
        <v>1.2346938775510203</v>
      </c>
      <c r="AQ60">
        <f t="shared" si="5"/>
        <v>0.68673688887991191</v>
      </c>
      <c r="AR60">
        <f t="shared" si="6"/>
        <v>0.35939980233010871</v>
      </c>
      <c r="AS60">
        <f t="shared" si="7"/>
        <v>0.54828318826673972</v>
      </c>
      <c r="AT60">
        <f t="shared" si="8"/>
        <v>0.35489904560932328</v>
      </c>
      <c r="AU60">
        <f t="shared" si="9"/>
        <v>1.0570522526640573</v>
      </c>
      <c r="AV60">
        <f t="shared" si="10"/>
        <v>0.791591958188685</v>
      </c>
      <c r="AW60">
        <f t="shared" si="11"/>
        <v>0.95225398518292803</v>
      </c>
      <c r="AX60">
        <f t="shared" si="11"/>
        <v>0.44476408577322707</v>
      </c>
    </row>
    <row r="61" spans="1:50" x14ac:dyDescent="0.3">
      <c r="A61" t="s">
        <v>180</v>
      </c>
      <c r="B61" t="str">
        <f>VLOOKUP($A61,class!$A$1:$B$455,2,FALSE)</f>
        <v>Shire District</v>
      </c>
      <c r="C61" t="str">
        <f>IFERROR(VLOOKUP($A61,classifications!A$3:C$334,3,FALSE),VLOOKUP($A61,classifications!I$2:K$28,3,FALSE))</f>
        <v>Urban with Significant Rural</v>
      </c>
      <c r="D61">
        <f>VLOOKUP($A61,'table 1008C'!$C$10:$O$796,V$3,FALSE)</f>
        <v>40</v>
      </c>
      <c r="E61">
        <f>VLOOKUP($A61,'table 1008C'!$C$10:$O$796,W$3,FALSE)</f>
        <v>146</v>
      </c>
      <c r="F61">
        <f>VLOOKUP($A61,'table 1008C'!$C$10:$O$796,X$3,FALSE)</f>
        <v>188</v>
      </c>
      <c r="G61">
        <f>VLOOKUP($A61,'table 1008C'!$C$10:$O$796,Y$3,FALSE)</f>
        <v>51</v>
      </c>
      <c r="H61">
        <f>VLOOKUP($A61,'table 1008C'!$C$10:$O$796,Z$3,FALSE)</f>
        <v>67</v>
      </c>
      <c r="I61">
        <f>VLOOKUP($A61,'table 1008C'!$C$10:$O$796,AA$3,FALSE)</f>
        <v>141</v>
      </c>
      <c r="J61">
        <f>VLOOKUP($A61,'table 1008C'!$C$10:$O$796,AB$3,FALSE)</f>
        <v>55</v>
      </c>
      <c r="K61">
        <f>VLOOKUP($A61,'table 1008C'!$C$10:$O$796,AC$3,FALSE)</f>
        <v>140</v>
      </c>
      <c r="L61">
        <f>VLOOKUP($A61,'table 1008C'!$C$10:$O$796,AD$3,FALSE)</f>
        <v>90</v>
      </c>
      <c r="M61">
        <f>VLOOKUP($A61,'table 1008C'!$C$10:$O$796,AE$3,FALSE)</f>
        <v>144</v>
      </c>
      <c r="N61">
        <f>VLOOKUP($A61,'table 1008C'!$C$10:$O$796,AF$3,FALSE)</f>
        <v>140</v>
      </c>
      <c r="O61">
        <f>VLOOKUP($A61,'table 1008C'!$C$10:$O$796,AG$3,FALSE)</f>
        <v>139</v>
      </c>
      <c r="V61">
        <f>IF(D61="..","..",VLOOKUP($A61,'16-64 population'!$A$8:$L$432,V$3,FALSE))</f>
        <v>69287</v>
      </c>
      <c r="W61">
        <f>IF(E61="..","..",VLOOKUP($A61,'16-64 population'!$A$8:$L$432,W$3,FALSE))</f>
        <v>69098</v>
      </c>
      <c r="X61">
        <f>IF(F61="..","..",VLOOKUP($A61,'16-64 population'!$A$8:$L$432,X$3,FALSE))</f>
        <v>69013</v>
      </c>
      <c r="Y61">
        <f>IF(G61="..","..",VLOOKUP($A61,'16-64 population'!$A$8:$L$432,Y$3,FALSE))</f>
        <v>68626</v>
      </c>
      <c r="Z61">
        <f>IF(H61="..","..",VLOOKUP($A61,'16-64 population'!$A$8:$L$432,Z$3,FALSE))</f>
        <v>68300</v>
      </c>
      <c r="AA61">
        <f>IF(I61="..","..",VLOOKUP($A61,'16-64 population'!$A$8:$L$432,AA$3,FALSE))</f>
        <v>67636</v>
      </c>
      <c r="AB61">
        <f>IF(J61="..","..",VLOOKUP($A61,'16-64 population'!$A$8:$L$432,AB$3,FALSE))</f>
        <v>67058</v>
      </c>
      <c r="AC61">
        <f>IF(K61="..","..",VLOOKUP($A61,'16-64 population'!$A$8:$L$432,AC$3,FALSE))</f>
        <v>66678</v>
      </c>
      <c r="AD61">
        <f>IF(L61="..","..",VLOOKUP($A61,'16-64 population'!$A$8:$L$432,AD$3,FALSE))</f>
        <v>66155</v>
      </c>
      <c r="AE61">
        <f>IF(M61="..","..",VLOOKUP($A61,'16-64 population'!$A$8:$L$432,AE$3,FALSE))</f>
        <v>65806</v>
      </c>
      <c r="AF61">
        <f>IF(N61="..","..",VLOOKUP($A61,'16-64 population'!$A$8:$L$432,AF$3,FALSE))</f>
        <v>65520</v>
      </c>
      <c r="AG61">
        <f>IF(O61="..","..",VLOOKUP($A61,'16-64 population'!$A$8:$M$432,AG$3,FALSE))</f>
        <v>65238</v>
      </c>
      <c r="AM61">
        <f t="shared" si="1"/>
        <v>0.57730887468067593</v>
      </c>
      <c r="AN61">
        <f t="shared" si="2"/>
        <v>2.1129410402616573</v>
      </c>
      <c r="AO61">
        <f t="shared" si="3"/>
        <v>2.7241244403228375</v>
      </c>
      <c r="AP61">
        <f t="shared" si="4"/>
        <v>0.74315856963832949</v>
      </c>
      <c r="AQ61">
        <f t="shared" si="5"/>
        <v>0.9809663250366033</v>
      </c>
      <c r="AR61">
        <f t="shared" si="6"/>
        <v>2.0846886273582119</v>
      </c>
      <c r="AS61">
        <f t="shared" si="7"/>
        <v>0.8201855110501356</v>
      </c>
      <c r="AT61">
        <f t="shared" si="8"/>
        <v>2.0996430606796848</v>
      </c>
      <c r="AU61">
        <f t="shared" si="9"/>
        <v>1.3604413876502153</v>
      </c>
      <c r="AV61">
        <f t="shared" si="10"/>
        <v>2.1882503115217458</v>
      </c>
      <c r="AW61">
        <f t="shared" si="11"/>
        <v>2.1367521367521367</v>
      </c>
      <c r="AX61">
        <f t="shared" si="11"/>
        <v>2.1306600447591895</v>
      </c>
    </row>
    <row r="62" spans="1:50" x14ac:dyDescent="0.3">
      <c r="A62" t="s">
        <v>96</v>
      </c>
      <c r="B62" t="str">
        <f>VLOOKUP($A62,class!$A$1:$B$455,2,FALSE)</f>
        <v>Shire District</v>
      </c>
      <c r="C62" t="str">
        <f>IFERROR(VLOOKUP($A62,classifications!A$3:C$334,3,FALSE),VLOOKUP($A62,classifications!I$2:K$28,3,FALSE))</f>
        <v>Predominantly Urban</v>
      </c>
      <c r="D62">
        <f>VLOOKUP($A62,'table 1008C'!$C$10:$O$796,V$3,FALSE)</f>
        <v>64</v>
      </c>
      <c r="E62">
        <f>VLOOKUP($A62,'table 1008C'!$C$10:$O$796,W$3,FALSE)</f>
        <v>3</v>
      </c>
      <c r="F62">
        <f>VLOOKUP($A62,'table 1008C'!$C$10:$O$796,X$3,FALSE)</f>
        <v>21</v>
      </c>
      <c r="G62">
        <f>VLOOKUP($A62,'table 1008C'!$C$10:$O$796,Y$3,FALSE)</f>
        <v>25</v>
      </c>
      <c r="H62">
        <f>VLOOKUP($A62,'table 1008C'!$C$10:$O$796,Z$3,FALSE)</f>
        <v>3</v>
      </c>
      <c r="I62">
        <f>VLOOKUP($A62,'table 1008C'!$C$10:$O$796,AA$3,FALSE)</f>
        <v>51</v>
      </c>
      <c r="J62">
        <f>VLOOKUP($A62,'table 1008C'!$C$10:$O$796,AB$3,FALSE)</f>
        <v>0</v>
      </c>
      <c r="K62">
        <f>VLOOKUP($A62,'table 1008C'!$C$10:$O$796,AC$3,FALSE)</f>
        <v>16</v>
      </c>
      <c r="L62">
        <f>VLOOKUP($A62,'table 1008C'!$C$10:$O$796,AD$3,FALSE)</f>
        <v>45</v>
      </c>
      <c r="M62">
        <f>VLOOKUP($A62,'table 1008C'!$C$10:$O$796,AE$3,FALSE)</f>
        <v>0</v>
      </c>
      <c r="N62">
        <f>VLOOKUP($A62,'table 1008C'!$C$10:$O$796,AF$3,FALSE)</f>
        <v>1</v>
      </c>
      <c r="O62">
        <f>VLOOKUP($A62,'table 1008C'!$C$10:$O$796,AG$3,FALSE)</f>
        <v>6</v>
      </c>
      <c r="V62">
        <f>IF(D62="..","..",VLOOKUP($A62,'16-64 population'!$A$8:$L$432,V$3,FALSE))</f>
        <v>54652</v>
      </c>
      <c r="W62">
        <f>IF(E62="..","..",VLOOKUP($A62,'16-64 population'!$A$8:$L$432,W$3,FALSE))</f>
        <v>54376</v>
      </c>
      <c r="X62">
        <f>IF(F62="..","..",VLOOKUP($A62,'16-64 population'!$A$8:$L$432,X$3,FALSE))</f>
        <v>53903</v>
      </c>
      <c r="Y62">
        <f>IF(G62="..","..",VLOOKUP($A62,'16-64 population'!$A$8:$L$432,Y$3,FALSE))</f>
        <v>53205</v>
      </c>
      <c r="Z62">
        <f>IF(H62="..","..",VLOOKUP($A62,'16-64 population'!$A$8:$L$432,Z$3,FALSE))</f>
        <v>52886</v>
      </c>
      <c r="AA62">
        <f>IF(I62="..","..",VLOOKUP($A62,'16-64 population'!$A$8:$L$432,AA$3,FALSE))</f>
        <v>52678</v>
      </c>
      <c r="AB62">
        <f>IF(J62="..","..",VLOOKUP($A62,'16-64 population'!$A$8:$L$432,AB$3,FALSE))</f>
        <v>52471</v>
      </c>
      <c r="AC62">
        <f>IF(K62="..","..",VLOOKUP($A62,'16-64 population'!$A$8:$L$432,AC$3,FALSE))</f>
        <v>52576</v>
      </c>
      <c r="AD62">
        <f>IF(L62="..","..",VLOOKUP($A62,'16-64 population'!$A$8:$L$432,AD$3,FALSE))</f>
        <v>52367</v>
      </c>
      <c r="AE62">
        <f>IF(M62="..","..",VLOOKUP($A62,'16-64 population'!$A$8:$L$432,AE$3,FALSE))</f>
        <v>52086</v>
      </c>
      <c r="AF62">
        <f>IF(N62="..","..",VLOOKUP($A62,'16-64 population'!$A$8:$L$432,AF$3,FALSE))</f>
        <v>51988</v>
      </c>
      <c r="AG62">
        <f>IF(O62="..","..",VLOOKUP($A62,'16-64 population'!$A$8:$M$432,AG$3,FALSE))</f>
        <v>51883</v>
      </c>
      <c r="AM62">
        <f t="shared" si="1"/>
        <v>1.1710458903608285</v>
      </c>
      <c r="AN62">
        <f t="shared" si="2"/>
        <v>5.5171399146682364E-2</v>
      </c>
      <c r="AO62">
        <f t="shared" si="3"/>
        <v>0.38958870563790515</v>
      </c>
      <c r="AP62">
        <f t="shared" si="4"/>
        <v>0.46988065031482007</v>
      </c>
      <c r="AQ62">
        <f t="shared" si="5"/>
        <v>5.6725787543017055E-2</v>
      </c>
      <c r="AR62">
        <f t="shared" si="6"/>
        <v>0.96814609514408301</v>
      </c>
      <c r="AS62">
        <f t="shared" si="7"/>
        <v>0</v>
      </c>
      <c r="AT62">
        <f t="shared" si="8"/>
        <v>0.30432136335970783</v>
      </c>
      <c r="AU62">
        <f t="shared" si="9"/>
        <v>0.85931980063780633</v>
      </c>
      <c r="AV62">
        <f t="shared" si="10"/>
        <v>0</v>
      </c>
      <c r="AW62">
        <f t="shared" si="11"/>
        <v>1.9235208124951914E-2</v>
      </c>
      <c r="AX62">
        <f t="shared" si="11"/>
        <v>0.11564481622111289</v>
      </c>
    </row>
    <row r="63" spans="1:50" x14ac:dyDescent="0.3">
      <c r="A63" t="s">
        <v>22</v>
      </c>
      <c r="B63" t="str">
        <f>VLOOKUP($A63,class!$A$1:$B$455,2,FALSE)</f>
        <v>Unitary Authority</v>
      </c>
      <c r="C63" t="str">
        <f>IFERROR(VLOOKUP($A63,classifications!A$3:C$334,3,FALSE),VLOOKUP($A63,classifications!I$2:K$28,3,FALSE))</f>
        <v>Predominantly Rural</v>
      </c>
      <c r="D63">
        <f>VLOOKUP($A63,'table 1008C'!$C$10:$O$796,V$3,FALSE)</f>
        <v>422</v>
      </c>
      <c r="E63">
        <f>VLOOKUP($A63,'table 1008C'!$C$10:$O$796,W$3,FALSE)</f>
        <v>372</v>
      </c>
      <c r="F63">
        <f>VLOOKUP($A63,'table 1008C'!$C$10:$O$796,X$3,FALSE)</f>
        <v>444</v>
      </c>
      <c r="G63">
        <f>VLOOKUP($A63,'table 1008C'!$C$10:$O$796,Y$3,FALSE)</f>
        <v>319</v>
      </c>
      <c r="H63">
        <f>VLOOKUP($A63,'table 1008C'!$C$10:$O$796,Z$3,FALSE)</f>
        <v>131</v>
      </c>
      <c r="I63">
        <f>VLOOKUP($A63,'table 1008C'!$C$10:$O$796,AA$3,FALSE)</f>
        <v>249</v>
      </c>
      <c r="J63">
        <f>VLOOKUP($A63,'table 1008C'!$C$10:$O$796,AB$3,FALSE)</f>
        <v>176</v>
      </c>
      <c r="K63">
        <f>VLOOKUP($A63,'table 1008C'!$C$10:$O$796,AC$3,FALSE)</f>
        <v>246</v>
      </c>
      <c r="L63">
        <f>VLOOKUP($A63,'table 1008C'!$C$10:$O$796,AD$3,FALSE)</f>
        <v>347</v>
      </c>
      <c r="M63">
        <f>VLOOKUP($A63,'table 1008C'!$C$10:$O$796,AE$3,FALSE)</f>
        <v>513</v>
      </c>
      <c r="N63">
        <f>VLOOKUP($A63,'table 1008C'!$C$10:$O$796,AF$3,FALSE)</f>
        <v>838</v>
      </c>
      <c r="O63">
        <f>VLOOKUP($A63,'table 1008C'!$C$10:$O$796,AG$3,FALSE)</f>
        <v>337</v>
      </c>
      <c r="V63">
        <f>IF(D63="..","..",VLOOKUP($A63,'16-64 population'!$A$8:$L$432,V$3,FALSE))</f>
        <v>162818</v>
      </c>
      <c r="W63">
        <f>IF(E63="..","..",VLOOKUP($A63,'16-64 population'!$A$8:$L$432,W$3,FALSE))</f>
        <v>163760</v>
      </c>
      <c r="X63">
        <f>IF(F63="..","..",VLOOKUP($A63,'16-64 population'!$A$8:$L$432,X$3,FALSE))</f>
        <v>165530</v>
      </c>
      <c r="Y63">
        <f>IF(G63="..","..",VLOOKUP($A63,'16-64 population'!$A$8:$L$432,Y$3,FALSE))</f>
        <v>166515</v>
      </c>
      <c r="Z63">
        <f>IF(H63="..","..",VLOOKUP($A63,'16-64 population'!$A$8:$L$432,Z$3,FALSE))</f>
        <v>168273</v>
      </c>
      <c r="AA63">
        <f>IF(I63="..","..",VLOOKUP($A63,'16-64 population'!$A$8:$L$432,AA$3,FALSE))</f>
        <v>170047</v>
      </c>
      <c r="AB63">
        <f>IF(J63="..","..",VLOOKUP($A63,'16-64 population'!$A$8:$L$432,AB$3,FALSE))</f>
        <v>172086</v>
      </c>
      <c r="AC63">
        <f>IF(K63="..","..",VLOOKUP($A63,'16-64 population'!$A$8:$L$432,AC$3,FALSE))</f>
        <v>173910</v>
      </c>
      <c r="AD63">
        <f>IF(L63="..","..",VLOOKUP($A63,'16-64 population'!$A$8:$L$432,AD$3,FALSE))</f>
        <v>175184</v>
      </c>
      <c r="AE63">
        <f>IF(M63="..","..",VLOOKUP($A63,'16-64 population'!$A$8:$L$432,AE$3,FALSE))</f>
        <v>176666</v>
      </c>
      <c r="AF63">
        <f>IF(N63="..","..",VLOOKUP($A63,'16-64 population'!$A$8:$L$432,AF$3,FALSE))</f>
        <v>179400</v>
      </c>
      <c r="AG63">
        <f>IF(O63="..","..",VLOOKUP($A63,'16-64 population'!$A$8:$M$432,AG$3,FALSE))</f>
        <v>182665</v>
      </c>
      <c r="AM63">
        <f t="shared" si="1"/>
        <v>2.5918510238425725</v>
      </c>
      <c r="AN63">
        <f t="shared" si="2"/>
        <v>2.2716170004885199</v>
      </c>
      <c r="AO63">
        <f t="shared" si="3"/>
        <v>2.6822932398960915</v>
      </c>
      <c r="AP63">
        <f t="shared" si="4"/>
        <v>1.9157433264270487</v>
      </c>
      <c r="AQ63">
        <f t="shared" si="5"/>
        <v>0.77849684738490432</v>
      </c>
      <c r="AR63">
        <f t="shared" si="6"/>
        <v>1.4643010461813499</v>
      </c>
      <c r="AS63">
        <f t="shared" si="7"/>
        <v>1.0227444417326219</v>
      </c>
      <c r="AT63">
        <f t="shared" si="8"/>
        <v>1.4145247541831982</v>
      </c>
      <c r="AU63">
        <f t="shared" si="9"/>
        <v>1.9807744999543337</v>
      </c>
      <c r="AV63">
        <f t="shared" si="10"/>
        <v>2.9037845425831796</v>
      </c>
      <c r="AW63">
        <f t="shared" si="11"/>
        <v>4.6711259754738013</v>
      </c>
      <c r="AX63">
        <f t="shared" si="11"/>
        <v>1.84490734404511</v>
      </c>
    </row>
    <row r="64" spans="1:50" x14ac:dyDescent="0.3">
      <c r="A64" t="s">
        <v>161</v>
      </c>
      <c r="B64" t="str">
        <f>VLOOKUP($A64,class!$A$1:$B$455,2,FALSE)</f>
        <v>Shire District</v>
      </c>
      <c r="C64" t="str">
        <f>IFERROR(VLOOKUP($A64,classifications!A$3:C$334,3,FALSE),VLOOKUP($A64,classifications!I$2:K$28,3,FALSE))</f>
        <v>Predominantly Urban</v>
      </c>
      <c r="D64">
        <f>VLOOKUP($A64,'table 1008C'!$C$10:$O$796,V$3,FALSE)</f>
        <v>158</v>
      </c>
      <c r="E64">
        <f>VLOOKUP($A64,'table 1008C'!$C$10:$O$796,W$3,FALSE)</f>
        <v>238</v>
      </c>
      <c r="F64">
        <f>VLOOKUP($A64,'table 1008C'!$C$10:$O$796,X$3,FALSE)</f>
        <v>221</v>
      </c>
      <c r="G64">
        <f>VLOOKUP($A64,'table 1008C'!$C$10:$O$796,Y$3,FALSE)</f>
        <v>136</v>
      </c>
      <c r="H64">
        <f>VLOOKUP($A64,'table 1008C'!$C$10:$O$796,Z$3,FALSE)</f>
        <v>149</v>
      </c>
      <c r="I64">
        <f>VLOOKUP($A64,'table 1008C'!$C$10:$O$796,AA$3,FALSE)</f>
        <v>160</v>
      </c>
      <c r="J64">
        <f>VLOOKUP($A64,'table 1008C'!$C$10:$O$796,AB$3,FALSE)</f>
        <v>157</v>
      </c>
      <c r="K64">
        <f>VLOOKUP($A64,'table 1008C'!$C$10:$O$796,AC$3,FALSE)</f>
        <v>232</v>
      </c>
      <c r="L64">
        <f>VLOOKUP($A64,'table 1008C'!$C$10:$O$796,AD$3,FALSE)</f>
        <v>255</v>
      </c>
      <c r="M64">
        <f>VLOOKUP($A64,'table 1008C'!$C$10:$O$796,AE$3,FALSE)</f>
        <v>209</v>
      </c>
      <c r="N64">
        <f>VLOOKUP($A64,'table 1008C'!$C$10:$O$796,AF$3,FALSE)</f>
        <v>221</v>
      </c>
      <c r="O64">
        <f>VLOOKUP($A64,'table 1008C'!$C$10:$O$796,AG$3,FALSE)</f>
        <v>127</v>
      </c>
      <c r="V64">
        <f>IF(D64="..","..",VLOOKUP($A64,'16-64 population'!$A$8:$L$432,V$3,FALSE))</f>
        <v>108267</v>
      </c>
      <c r="W64">
        <f>IF(E64="..","..",VLOOKUP($A64,'16-64 population'!$A$8:$L$432,W$3,FALSE))</f>
        <v>109363</v>
      </c>
      <c r="X64">
        <f>IF(F64="..","..",VLOOKUP($A64,'16-64 population'!$A$8:$L$432,X$3,FALSE))</f>
        <v>110146</v>
      </c>
      <c r="Y64">
        <f>IF(G64="..","..",VLOOKUP($A64,'16-64 population'!$A$8:$L$432,Y$3,FALSE))</f>
        <v>111070</v>
      </c>
      <c r="Z64">
        <f>IF(H64="..","..",VLOOKUP($A64,'16-64 population'!$A$8:$L$432,Z$3,FALSE))</f>
        <v>111411</v>
      </c>
      <c r="AA64">
        <f>IF(I64="..","..",VLOOKUP($A64,'16-64 population'!$A$8:$L$432,AA$3,FALSE))</f>
        <v>112960</v>
      </c>
      <c r="AB64">
        <f>IF(J64="..","..",VLOOKUP($A64,'16-64 population'!$A$8:$L$432,AB$3,FALSE))</f>
        <v>114499</v>
      </c>
      <c r="AC64">
        <f>IF(K64="..","..",VLOOKUP($A64,'16-64 population'!$A$8:$L$432,AC$3,FALSE))</f>
        <v>115612</v>
      </c>
      <c r="AD64">
        <f>IF(L64="..","..",VLOOKUP($A64,'16-64 population'!$A$8:$L$432,AD$3,FALSE))</f>
        <v>117534</v>
      </c>
      <c r="AE64">
        <f>IF(M64="..","..",VLOOKUP($A64,'16-64 population'!$A$8:$L$432,AE$3,FALSE))</f>
        <v>118620</v>
      </c>
      <c r="AF64">
        <f>IF(N64="..","..",VLOOKUP($A64,'16-64 population'!$A$8:$L$432,AF$3,FALSE))</f>
        <v>120578</v>
      </c>
      <c r="AG64">
        <f>IF(O64="..","..",VLOOKUP($A64,'16-64 population'!$A$8:$M$432,AG$3,FALSE))</f>
        <v>122270</v>
      </c>
      <c r="AM64">
        <f t="shared" si="1"/>
        <v>1.4593551128229285</v>
      </c>
      <c r="AN64">
        <f t="shared" si="2"/>
        <v>2.1762387644815888</v>
      </c>
      <c r="AO64">
        <f t="shared" si="3"/>
        <v>2.0064278321500555</v>
      </c>
      <c r="AP64">
        <f t="shared" si="4"/>
        <v>1.2244530476276223</v>
      </c>
      <c r="AQ64">
        <f t="shared" si="5"/>
        <v>1.337390383355324</v>
      </c>
      <c r="AR64">
        <f t="shared" si="6"/>
        <v>1.41643059490085</v>
      </c>
      <c r="AS64">
        <f t="shared" si="7"/>
        <v>1.3711910147686881</v>
      </c>
      <c r="AT64">
        <f t="shared" si="8"/>
        <v>2.0067121060097568</v>
      </c>
      <c r="AU64">
        <f t="shared" si="9"/>
        <v>2.1695849711572821</v>
      </c>
      <c r="AV64">
        <f t="shared" si="10"/>
        <v>1.7619288484235374</v>
      </c>
      <c r="AW64">
        <f t="shared" si="11"/>
        <v>1.8328384945844183</v>
      </c>
      <c r="AX64">
        <f t="shared" si="11"/>
        <v>1.0386848777296149</v>
      </c>
    </row>
    <row r="65" spans="1:50" x14ac:dyDescent="0.3">
      <c r="A65" t="s">
        <v>104</v>
      </c>
      <c r="B65" t="str">
        <f>VLOOKUP($A65,class!$A$1:$B$455,2,FALSE)</f>
        <v>Shire District</v>
      </c>
      <c r="C65" t="str">
        <f>IFERROR(VLOOKUP($A65,classifications!A$3:C$334,3,FALSE),VLOOKUP($A65,classifications!I$2:K$28,3,FALSE))</f>
        <v>Predominantly Urban</v>
      </c>
      <c r="D65">
        <f>VLOOKUP($A65,'table 1008C'!$C$10:$O$796,V$3,FALSE)</f>
        <v>191</v>
      </c>
      <c r="E65">
        <f>VLOOKUP($A65,'table 1008C'!$C$10:$O$796,W$3,FALSE)</f>
        <v>60</v>
      </c>
      <c r="F65">
        <f>VLOOKUP($A65,'table 1008C'!$C$10:$O$796,X$3,FALSE)</f>
        <v>24</v>
      </c>
      <c r="G65">
        <f>VLOOKUP($A65,'table 1008C'!$C$10:$O$796,Y$3,FALSE)</f>
        <v>36</v>
      </c>
      <c r="H65">
        <f>VLOOKUP($A65,'table 1008C'!$C$10:$O$796,Z$3,FALSE)</f>
        <v>76</v>
      </c>
      <c r="I65">
        <f>VLOOKUP($A65,'table 1008C'!$C$10:$O$796,AA$3,FALSE)</f>
        <v>220</v>
      </c>
      <c r="J65">
        <f>VLOOKUP($A65,'table 1008C'!$C$10:$O$796,AB$3,FALSE)</f>
        <v>104</v>
      </c>
      <c r="K65">
        <f>VLOOKUP($A65,'table 1008C'!$C$10:$O$796,AC$3,FALSE)</f>
        <v>180</v>
      </c>
      <c r="L65">
        <f>VLOOKUP($A65,'table 1008C'!$C$10:$O$796,AD$3,FALSE)</f>
        <v>213</v>
      </c>
      <c r="M65">
        <f>VLOOKUP($A65,'table 1008C'!$C$10:$O$796,AE$3,FALSE)</f>
        <v>347</v>
      </c>
      <c r="N65">
        <f>VLOOKUP($A65,'table 1008C'!$C$10:$O$796,AF$3,FALSE)</f>
        <v>154</v>
      </c>
      <c r="O65">
        <f>VLOOKUP($A65,'table 1008C'!$C$10:$O$796,AG$3,FALSE)</f>
        <v>235</v>
      </c>
      <c r="V65">
        <f>IF(D65="..","..",VLOOKUP($A65,'16-64 population'!$A$8:$L$432,V$3,FALSE))</f>
        <v>108293</v>
      </c>
      <c r="W65">
        <f>IF(E65="..","..",VLOOKUP($A65,'16-64 population'!$A$8:$L$432,W$3,FALSE))</f>
        <v>108839</v>
      </c>
      <c r="X65">
        <f>IF(F65="..","..",VLOOKUP($A65,'16-64 population'!$A$8:$L$432,X$3,FALSE))</f>
        <v>108856</v>
      </c>
      <c r="Y65">
        <f>IF(G65="..","..",VLOOKUP($A65,'16-64 population'!$A$8:$L$432,Y$3,FALSE))</f>
        <v>108027</v>
      </c>
      <c r="Z65">
        <f>IF(H65="..","..",VLOOKUP($A65,'16-64 population'!$A$8:$L$432,Z$3,FALSE))</f>
        <v>107716</v>
      </c>
      <c r="AA65">
        <f>IF(I65="..","..",VLOOKUP($A65,'16-64 population'!$A$8:$L$432,AA$3,FALSE))</f>
        <v>107855</v>
      </c>
      <c r="AB65">
        <f>IF(J65="..","..",VLOOKUP($A65,'16-64 population'!$A$8:$L$432,AB$3,FALSE))</f>
        <v>108010</v>
      </c>
      <c r="AC65">
        <f>IF(K65="..","..",VLOOKUP($A65,'16-64 population'!$A$8:$L$432,AC$3,FALSE))</f>
        <v>108446</v>
      </c>
      <c r="AD65">
        <f>IF(L65="..","..",VLOOKUP($A65,'16-64 population'!$A$8:$L$432,AD$3,FALSE))</f>
        <v>109301</v>
      </c>
      <c r="AE65">
        <f>IF(M65="..","..",VLOOKUP($A65,'16-64 population'!$A$8:$L$432,AE$3,FALSE))</f>
        <v>109347</v>
      </c>
      <c r="AF65">
        <f>IF(N65="..","..",VLOOKUP($A65,'16-64 population'!$A$8:$L$432,AF$3,FALSE))</f>
        <v>109954</v>
      </c>
      <c r="AG65">
        <f>IF(O65="..","..",VLOOKUP($A65,'16-64 population'!$A$8:$M$432,AG$3,FALSE))</f>
        <v>110478</v>
      </c>
      <c r="AM65">
        <f t="shared" si="1"/>
        <v>1.763733574653948</v>
      </c>
      <c r="AN65">
        <f t="shared" si="2"/>
        <v>0.55127298119240342</v>
      </c>
      <c r="AO65">
        <f t="shared" si="3"/>
        <v>0.22047475564047916</v>
      </c>
      <c r="AP65">
        <f t="shared" si="4"/>
        <v>0.33325002082812633</v>
      </c>
      <c r="AQ65">
        <f t="shared" si="5"/>
        <v>0.7055590627204873</v>
      </c>
      <c r="AR65">
        <f t="shared" si="6"/>
        <v>2.039775624681285</v>
      </c>
      <c r="AS65">
        <f t="shared" si="7"/>
        <v>0.96287380798074251</v>
      </c>
      <c r="AT65">
        <f t="shared" si="8"/>
        <v>1.6598122567913984</v>
      </c>
      <c r="AU65">
        <f t="shared" si="9"/>
        <v>1.9487470379959926</v>
      </c>
      <c r="AV65">
        <f t="shared" si="10"/>
        <v>3.1733838148280249</v>
      </c>
      <c r="AW65">
        <f t="shared" si="11"/>
        <v>1.4005856994743258</v>
      </c>
      <c r="AX65">
        <f t="shared" si="11"/>
        <v>2.1271203316497402</v>
      </c>
    </row>
    <row r="66" spans="1:50" x14ac:dyDescent="0.3">
      <c r="A66" t="s">
        <v>172</v>
      </c>
      <c r="B66" t="str">
        <f>VLOOKUP($A66,class!$A$1:$B$455,2,FALSE)</f>
        <v>Shire District</v>
      </c>
      <c r="C66" t="str">
        <f>IFERROR(VLOOKUP($A66,classifications!A$3:C$334,3,FALSE),VLOOKUP($A66,classifications!I$2:K$28,3,FALSE))</f>
        <v>Predominantly Urban</v>
      </c>
      <c r="D66">
        <f>VLOOKUP($A66,'table 1008C'!$C$10:$O$796,V$3,FALSE)</f>
        <v>66</v>
      </c>
      <c r="E66">
        <f>VLOOKUP($A66,'table 1008C'!$C$10:$O$796,W$3,FALSE)</f>
        <v>40</v>
      </c>
      <c r="F66">
        <f>VLOOKUP($A66,'table 1008C'!$C$10:$O$796,X$3,FALSE)</f>
        <v>24</v>
      </c>
      <c r="G66">
        <f>VLOOKUP($A66,'table 1008C'!$C$10:$O$796,Y$3,FALSE)</f>
        <v>104</v>
      </c>
      <c r="H66">
        <f>VLOOKUP($A66,'table 1008C'!$C$10:$O$796,Z$3,FALSE)</f>
        <v>225</v>
      </c>
      <c r="I66">
        <f>VLOOKUP($A66,'table 1008C'!$C$10:$O$796,AA$3,FALSE)</f>
        <v>40</v>
      </c>
      <c r="J66">
        <f>VLOOKUP($A66,'table 1008C'!$C$10:$O$796,AB$3,FALSE)</f>
        <v>12</v>
      </c>
      <c r="K66">
        <f>VLOOKUP($A66,'table 1008C'!$C$10:$O$796,AC$3,FALSE)</f>
        <v>33</v>
      </c>
      <c r="L66">
        <f>VLOOKUP($A66,'table 1008C'!$C$10:$O$796,AD$3,FALSE)</f>
        <v>44</v>
      </c>
      <c r="M66">
        <f>VLOOKUP($A66,'table 1008C'!$C$10:$O$796,AE$3,FALSE)</f>
        <v>103</v>
      </c>
      <c r="N66">
        <f>VLOOKUP($A66,'table 1008C'!$C$10:$O$796,AF$3,FALSE)</f>
        <v>99</v>
      </c>
      <c r="O66">
        <f>VLOOKUP($A66,'table 1008C'!$C$10:$O$796,AG$3,FALSE)</f>
        <v>123</v>
      </c>
      <c r="V66">
        <f>IF(D66="..","..",VLOOKUP($A66,'16-64 population'!$A$8:$L$432,V$3,FALSE))</f>
        <v>75305</v>
      </c>
      <c r="W66">
        <f>IF(E66="..","..",VLOOKUP($A66,'16-64 population'!$A$8:$L$432,W$3,FALSE))</f>
        <v>76074</v>
      </c>
      <c r="X66">
        <f>IF(F66="..","..",VLOOKUP($A66,'16-64 population'!$A$8:$L$432,X$3,FALSE))</f>
        <v>76557</v>
      </c>
      <c r="Y66">
        <f>IF(G66="..","..",VLOOKUP($A66,'16-64 population'!$A$8:$L$432,Y$3,FALSE))</f>
        <v>76062</v>
      </c>
      <c r="Z66">
        <f>IF(H66="..","..",VLOOKUP($A66,'16-64 population'!$A$8:$L$432,Z$3,FALSE))</f>
        <v>75424</v>
      </c>
      <c r="AA66">
        <f>IF(I66="..","..",VLOOKUP($A66,'16-64 population'!$A$8:$L$432,AA$3,FALSE))</f>
        <v>75198</v>
      </c>
      <c r="AB66">
        <f>IF(J66="..","..",VLOOKUP($A66,'16-64 population'!$A$8:$L$432,AB$3,FALSE))</f>
        <v>74917</v>
      </c>
      <c r="AC66">
        <f>IF(K66="..","..",VLOOKUP($A66,'16-64 population'!$A$8:$L$432,AC$3,FALSE))</f>
        <v>74847</v>
      </c>
      <c r="AD66">
        <f>IF(L66="..","..",VLOOKUP($A66,'16-64 population'!$A$8:$L$432,AD$3,FALSE))</f>
        <v>74247</v>
      </c>
      <c r="AE66">
        <f>IF(M66="..","..",VLOOKUP($A66,'16-64 population'!$A$8:$L$432,AE$3,FALSE))</f>
        <v>73895</v>
      </c>
      <c r="AF66">
        <f>IF(N66="..","..",VLOOKUP($A66,'16-64 population'!$A$8:$L$432,AF$3,FALSE))</f>
        <v>72761</v>
      </c>
      <c r="AG66">
        <f>IF(O66="..","..",VLOOKUP($A66,'16-64 population'!$A$8:$M$432,AG$3,FALSE))</f>
        <v>72253</v>
      </c>
      <c r="AM66">
        <f t="shared" si="1"/>
        <v>0.87643582763428718</v>
      </c>
      <c r="AN66">
        <f t="shared" si="2"/>
        <v>0.52580382259379022</v>
      </c>
      <c r="AO66">
        <f t="shared" si="3"/>
        <v>0.313491907990125</v>
      </c>
      <c r="AP66">
        <f t="shared" si="4"/>
        <v>1.3673056191002078</v>
      </c>
      <c r="AQ66">
        <f t="shared" si="5"/>
        <v>2.9831353415358506</v>
      </c>
      <c r="AR66">
        <f t="shared" si="6"/>
        <v>0.53192904066597524</v>
      </c>
      <c r="AS66">
        <f t="shared" si="7"/>
        <v>0.16017726283754022</v>
      </c>
      <c r="AT66">
        <f t="shared" si="8"/>
        <v>0.4408994348470881</v>
      </c>
      <c r="AU66">
        <f t="shared" si="9"/>
        <v>0.59261653669508529</v>
      </c>
      <c r="AV66">
        <f t="shared" si="10"/>
        <v>1.3938696799512822</v>
      </c>
      <c r="AW66">
        <f t="shared" si="11"/>
        <v>1.3606190129327524</v>
      </c>
      <c r="AX66">
        <f t="shared" si="11"/>
        <v>1.7023514594549707</v>
      </c>
    </row>
    <row r="67" spans="1:50" x14ac:dyDescent="0.3">
      <c r="A67" t="s">
        <v>38</v>
      </c>
      <c r="B67" t="str">
        <f>VLOOKUP($A67,class!$A$1:$B$455,2,FALSE)</f>
        <v>Shire District</v>
      </c>
      <c r="C67" t="str">
        <f>IFERROR(VLOOKUP($A67,classifications!A$3:C$334,3,FALSE),VLOOKUP($A67,classifications!I$2:K$28,3,FALSE))</f>
        <v>Urban with Significant Rural</v>
      </c>
      <c r="D67">
        <f>VLOOKUP($A67,'table 1008C'!$C$10:$O$796,V$3,FALSE)</f>
        <v>212</v>
      </c>
      <c r="E67">
        <f>VLOOKUP($A67,'table 1008C'!$C$10:$O$796,W$3,FALSE)</f>
        <v>93</v>
      </c>
      <c r="F67">
        <f>VLOOKUP($A67,'table 1008C'!$C$10:$O$796,X$3,FALSE)</f>
        <v>265</v>
      </c>
      <c r="G67">
        <f>VLOOKUP($A67,'table 1008C'!$C$10:$O$796,Y$3,FALSE)</f>
        <v>74</v>
      </c>
      <c r="H67">
        <f>VLOOKUP($A67,'table 1008C'!$C$10:$O$796,Z$3,FALSE)</f>
        <v>167</v>
      </c>
      <c r="I67">
        <f>VLOOKUP($A67,'table 1008C'!$C$10:$O$796,AA$3,FALSE)</f>
        <v>157</v>
      </c>
      <c r="J67">
        <f>VLOOKUP($A67,'table 1008C'!$C$10:$O$796,AB$3,FALSE)</f>
        <v>330</v>
      </c>
      <c r="K67">
        <f>VLOOKUP($A67,'table 1008C'!$C$10:$O$796,AC$3,FALSE)</f>
        <v>312</v>
      </c>
      <c r="L67">
        <f>VLOOKUP($A67,'table 1008C'!$C$10:$O$796,AD$3,FALSE)</f>
        <v>438</v>
      </c>
      <c r="M67">
        <f>VLOOKUP($A67,'table 1008C'!$C$10:$O$796,AE$3,FALSE)</f>
        <v>494</v>
      </c>
      <c r="N67">
        <f>VLOOKUP($A67,'table 1008C'!$C$10:$O$796,AF$3,FALSE)</f>
        <v>296</v>
      </c>
      <c r="O67">
        <f>VLOOKUP($A67,'table 1008C'!$C$10:$O$796,AG$3,FALSE)</f>
        <v>140</v>
      </c>
      <c r="V67">
        <f>IF(D67="..","..",VLOOKUP($A67,'16-64 population'!$A$8:$L$432,V$3,FALSE))</f>
        <v>91584</v>
      </c>
      <c r="W67">
        <f>IF(E67="..","..",VLOOKUP($A67,'16-64 population'!$A$8:$L$432,W$3,FALSE))</f>
        <v>91764</v>
      </c>
      <c r="X67">
        <f>IF(F67="..","..",VLOOKUP($A67,'16-64 population'!$A$8:$L$432,X$3,FALSE))</f>
        <v>91862</v>
      </c>
      <c r="Y67">
        <f>IF(G67="..","..",VLOOKUP($A67,'16-64 population'!$A$8:$L$432,Y$3,FALSE))</f>
        <v>91434</v>
      </c>
      <c r="Z67">
        <f>IF(H67="..","..",VLOOKUP($A67,'16-64 population'!$A$8:$L$432,Z$3,FALSE))</f>
        <v>91352</v>
      </c>
      <c r="AA67">
        <f>IF(I67="..","..",VLOOKUP($A67,'16-64 population'!$A$8:$L$432,AA$3,FALSE))</f>
        <v>91290</v>
      </c>
      <c r="AB67">
        <f>IF(J67="..","..",VLOOKUP($A67,'16-64 population'!$A$8:$L$432,AB$3,FALSE))</f>
        <v>91620</v>
      </c>
      <c r="AC67">
        <f>IF(K67="..","..",VLOOKUP($A67,'16-64 population'!$A$8:$L$432,AC$3,FALSE))</f>
        <v>91749</v>
      </c>
      <c r="AD67">
        <f>IF(L67="..","..",VLOOKUP($A67,'16-64 population'!$A$8:$L$432,AD$3,FALSE))</f>
        <v>92013</v>
      </c>
      <c r="AE67">
        <f>IF(M67="..","..",VLOOKUP($A67,'16-64 population'!$A$8:$L$432,AE$3,FALSE))</f>
        <v>92411</v>
      </c>
      <c r="AF67">
        <f>IF(N67="..","..",VLOOKUP($A67,'16-64 population'!$A$8:$L$432,AF$3,FALSE))</f>
        <v>92792</v>
      </c>
      <c r="AG67">
        <f>IF(O67="..","..",VLOOKUP($A67,'16-64 population'!$A$8:$M$432,AG$3,FALSE))</f>
        <v>93089</v>
      </c>
      <c r="AM67">
        <f t="shared" si="1"/>
        <v>2.3148148148148149</v>
      </c>
      <c r="AN67">
        <f t="shared" si="2"/>
        <v>1.0134693343794954</v>
      </c>
      <c r="AO67">
        <f t="shared" si="3"/>
        <v>2.8847619254969414</v>
      </c>
      <c r="AP67">
        <f t="shared" si="4"/>
        <v>0.80932694621256862</v>
      </c>
      <c r="AQ67">
        <f t="shared" si="5"/>
        <v>1.8280935283299762</v>
      </c>
      <c r="AR67">
        <f t="shared" si="6"/>
        <v>1.7197940628765471</v>
      </c>
      <c r="AS67">
        <f t="shared" si="7"/>
        <v>3.601833660772757</v>
      </c>
      <c r="AT67">
        <f t="shared" si="8"/>
        <v>3.4005820226923458</v>
      </c>
      <c r="AU67">
        <f t="shared" si="9"/>
        <v>4.7601969286948584</v>
      </c>
      <c r="AV67">
        <f t="shared" si="10"/>
        <v>5.3456839553732776</v>
      </c>
      <c r="AW67">
        <f t="shared" si="11"/>
        <v>3.1899301663936548</v>
      </c>
      <c r="AX67">
        <f t="shared" si="11"/>
        <v>1.503937092459904</v>
      </c>
    </row>
    <row r="68" spans="1:50" x14ac:dyDescent="0.3">
      <c r="A68" t="s">
        <v>24</v>
      </c>
      <c r="B68" t="str">
        <f>VLOOKUP($A68,class!$A$1:$B$455,2,FALSE)</f>
        <v>Unitary Authority</v>
      </c>
      <c r="C68" t="str">
        <f>IFERROR(VLOOKUP($A68,classifications!A$3:C$334,3,FALSE),VLOOKUP($A68,classifications!I$2:K$28,3,FALSE))</f>
        <v>Urban with Significant Rural</v>
      </c>
      <c r="D68">
        <f>VLOOKUP($A68,'table 1008C'!$C$10:$O$796,V$3,FALSE)</f>
        <v>424</v>
      </c>
      <c r="E68">
        <f>VLOOKUP($A68,'table 1008C'!$C$10:$O$796,W$3,FALSE)</f>
        <v>244</v>
      </c>
      <c r="F68">
        <f>VLOOKUP($A68,'table 1008C'!$C$10:$O$796,X$3,FALSE)</f>
        <v>234</v>
      </c>
      <c r="G68">
        <f>VLOOKUP($A68,'table 1008C'!$C$10:$O$796,Y$3,FALSE)</f>
        <v>218</v>
      </c>
      <c r="H68">
        <f>VLOOKUP($A68,'table 1008C'!$C$10:$O$796,Z$3,FALSE)</f>
        <v>180</v>
      </c>
      <c r="I68">
        <f>VLOOKUP($A68,'table 1008C'!$C$10:$O$796,AA$3,FALSE)</f>
        <v>618</v>
      </c>
      <c r="J68">
        <f>VLOOKUP($A68,'table 1008C'!$C$10:$O$796,AB$3,FALSE)</f>
        <v>275</v>
      </c>
      <c r="K68">
        <f>VLOOKUP($A68,'table 1008C'!$C$10:$O$796,AC$3,FALSE)</f>
        <v>442</v>
      </c>
      <c r="L68">
        <f>VLOOKUP($A68,'table 1008C'!$C$10:$O$796,AD$3,FALSE)</f>
        <v>613</v>
      </c>
      <c r="M68">
        <f>VLOOKUP($A68,'table 1008C'!$C$10:$O$796,AE$3,FALSE)</f>
        <v>611</v>
      </c>
      <c r="N68">
        <f>VLOOKUP($A68,'table 1008C'!$C$10:$O$796,AF$3,FALSE)</f>
        <v>456</v>
      </c>
      <c r="O68">
        <f>VLOOKUP($A68,'table 1008C'!$C$10:$O$796,AG$3,FALSE)</f>
        <v>426</v>
      </c>
      <c r="V68">
        <f>IF(D68="..","..",VLOOKUP($A68,'16-64 population'!$A$8:$L$432,V$3,FALSE))</f>
        <v>233238</v>
      </c>
      <c r="W68">
        <f>IF(E68="..","..",VLOOKUP($A68,'16-64 population'!$A$8:$L$432,W$3,FALSE))</f>
        <v>232898</v>
      </c>
      <c r="X68">
        <f>IF(F68="..","..",VLOOKUP($A68,'16-64 population'!$A$8:$L$432,X$3,FALSE))</f>
        <v>232992</v>
      </c>
      <c r="Y68">
        <f>IF(G68="..","..",VLOOKUP($A68,'16-64 population'!$A$8:$L$432,Y$3,FALSE))</f>
        <v>230955</v>
      </c>
      <c r="Z68">
        <f>IF(H68="..","..",VLOOKUP($A68,'16-64 population'!$A$8:$L$432,Z$3,FALSE))</f>
        <v>228968</v>
      </c>
      <c r="AA68">
        <f>IF(I68="..","..",VLOOKUP($A68,'16-64 population'!$A$8:$L$432,AA$3,FALSE))</f>
        <v>227906</v>
      </c>
      <c r="AB68">
        <f>IF(J68="..","..",VLOOKUP($A68,'16-64 population'!$A$8:$L$432,AB$3,FALSE))</f>
        <v>227287</v>
      </c>
      <c r="AC68">
        <f>IF(K68="..","..",VLOOKUP($A68,'16-64 population'!$A$8:$L$432,AC$3,FALSE))</f>
        <v>226607</v>
      </c>
      <c r="AD68">
        <f>IF(L68="..","..",VLOOKUP($A68,'16-64 population'!$A$8:$L$432,AD$3,FALSE))</f>
        <v>226074</v>
      </c>
      <c r="AE68">
        <f>IF(M68="..","..",VLOOKUP($A68,'16-64 population'!$A$8:$L$432,AE$3,FALSE))</f>
        <v>225716</v>
      </c>
      <c r="AF68">
        <f>IF(N68="..","..",VLOOKUP($A68,'16-64 population'!$A$8:$L$432,AF$3,FALSE))</f>
        <v>226794</v>
      </c>
      <c r="AG68">
        <f>IF(O68="..","..",VLOOKUP($A68,'16-64 population'!$A$8:$M$432,AG$3,FALSE))</f>
        <v>227980</v>
      </c>
      <c r="AM68">
        <f t="shared" si="1"/>
        <v>1.8178855932566735</v>
      </c>
      <c r="AN68">
        <f t="shared" si="2"/>
        <v>1.0476689366160294</v>
      </c>
      <c r="AO68">
        <f t="shared" si="3"/>
        <v>1.0043263288009889</v>
      </c>
      <c r="AP68">
        <f t="shared" si="4"/>
        <v>0.94390682167521811</v>
      </c>
      <c r="AQ68">
        <f t="shared" si="5"/>
        <v>0.78613605394640307</v>
      </c>
      <c r="AR68">
        <f t="shared" si="6"/>
        <v>2.7116442743938292</v>
      </c>
      <c r="AS68">
        <f t="shared" si="7"/>
        <v>1.2099240167717467</v>
      </c>
      <c r="AT68">
        <f t="shared" si="8"/>
        <v>1.9505134439801066</v>
      </c>
      <c r="AU68">
        <f t="shared" si="9"/>
        <v>2.7115015437423144</v>
      </c>
      <c r="AV68">
        <f t="shared" si="10"/>
        <v>2.7069414662673448</v>
      </c>
      <c r="AW68">
        <f t="shared" si="11"/>
        <v>2.0106352019894707</v>
      </c>
      <c r="AX68">
        <f t="shared" si="11"/>
        <v>1.8685849635932978</v>
      </c>
    </row>
    <row r="69" spans="1:50" x14ac:dyDescent="0.3">
      <c r="A69" t="s">
        <v>26</v>
      </c>
      <c r="B69" t="str">
        <f>VLOOKUP($A69,class!$A$1:$B$455,2,FALSE)</f>
        <v>Unitary Authority</v>
      </c>
      <c r="C69" t="str">
        <f>IFERROR(VLOOKUP($A69,classifications!A$3:C$334,3,FALSE),VLOOKUP($A69,classifications!I$2:K$28,3,FALSE))</f>
        <v>Urban with Significant Rural</v>
      </c>
      <c r="D69">
        <f>VLOOKUP($A69,'table 1008C'!$C$10:$O$796,V$3,FALSE)</f>
        <v>300</v>
      </c>
      <c r="E69">
        <f>VLOOKUP($A69,'table 1008C'!$C$10:$O$796,W$3,FALSE)</f>
        <v>347</v>
      </c>
      <c r="F69">
        <f>VLOOKUP($A69,'table 1008C'!$C$10:$O$796,X$3,FALSE)</f>
        <v>415</v>
      </c>
      <c r="G69">
        <f>VLOOKUP($A69,'table 1008C'!$C$10:$O$796,Y$3,FALSE)</f>
        <v>253</v>
      </c>
      <c r="H69">
        <f>VLOOKUP($A69,'table 1008C'!$C$10:$O$796,Z$3,FALSE)</f>
        <v>231</v>
      </c>
      <c r="I69">
        <f>VLOOKUP($A69,'table 1008C'!$C$10:$O$796,AA$3,FALSE)</f>
        <v>856</v>
      </c>
      <c r="J69">
        <f>VLOOKUP($A69,'table 1008C'!$C$10:$O$796,AB$3,FALSE)</f>
        <v>277</v>
      </c>
      <c r="K69">
        <f>VLOOKUP($A69,'table 1008C'!$C$10:$O$796,AC$3,FALSE)</f>
        <v>499</v>
      </c>
      <c r="L69">
        <f>VLOOKUP($A69,'table 1008C'!$C$10:$O$796,AD$3,FALSE)</f>
        <v>633</v>
      </c>
      <c r="M69">
        <f>VLOOKUP($A69,'table 1008C'!$C$10:$O$796,AE$3,FALSE)</f>
        <v>734</v>
      </c>
      <c r="N69">
        <f>VLOOKUP($A69,'table 1008C'!$C$10:$O$796,AF$3,FALSE)</f>
        <v>273</v>
      </c>
      <c r="O69">
        <f>VLOOKUP($A69,'table 1008C'!$C$10:$O$796,AG$3,FALSE)</f>
        <v>362</v>
      </c>
      <c r="V69">
        <f>IF(D69="..","..",VLOOKUP($A69,'16-64 population'!$A$8:$L$432,V$3,FALSE))</f>
        <v>211422</v>
      </c>
      <c r="W69">
        <f>IF(E69="..","..",VLOOKUP($A69,'16-64 population'!$A$8:$L$432,W$3,FALSE))</f>
        <v>210768</v>
      </c>
      <c r="X69">
        <f>IF(F69="..","..",VLOOKUP($A69,'16-64 population'!$A$8:$L$432,X$3,FALSE))</f>
        <v>209887</v>
      </c>
      <c r="Y69">
        <f>IF(G69="..","..",VLOOKUP($A69,'16-64 population'!$A$8:$L$432,Y$3,FALSE))</f>
        <v>208024</v>
      </c>
      <c r="Z69">
        <f>IF(H69="..","..",VLOOKUP($A69,'16-64 population'!$A$8:$L$432,Z$3,FALSE))</f>
        <v>206892</v>
      </c>
      <c r="AA69">
        <f>IF(I69="..","..",VLOOKUP($A69,'16-64 population'!$A$8:$L$432,AA$3,FALSE))</f>
        <v>206429</v>
      </c>
      <c r="AB69">
        <f>IF(J69="..","..",VLOOKUP($A69,'16-64 population'!$A$8:$L$432,AB$3,FALSE))</f>
        <v>206450</v>
      </c>
      <c r="AC69">
        <f>IF(K69="..","..",VLOOKUP($A69,'16-64 population'!$A$8:$L$432,AC$3,FALSE))</f>
        <v>206177</v>
      </c>
      <c r="AD69">
        <f>IF(L69="..","..",VLOOKUP($A69,'16-64 population'!$A$8:$L$432,AD$3,FALSE))</f>
        <v>206431</v>
      </c>
      <c r="AE69">
        <f>IF(M69="..","..",VLOOKUP($A69,'16-64 population'!$A$8:$L$432,AE$3,FALSE))</f>
        <v>206509</v>
      </c>
      <c r="AF69">
        <f>IF(N69="..","..",VLOOKUP($A69,'16-64 population'!$A$8:$L$432,AF$3,FALSE))</f>
        <v>207180</v>
      </c>
      <c r="AG69">
        <f>IF(O69="..","..",VLOOKUP($A69,'16-64 population'!$A$8:$M$432,AG$3,FALSE))</f>
        <v>206998</v>
      </c>
      <c r="AM69">
        <f t="shared" si="1"/>
        <v>1.4189630218236513</v>
      </c>
      <c r="AN69">
        <f t="shared" si="2"/>
        <v>1.6463599787444014</v>
      </c>
      <c r="AO69">
        <f t="shared" si="3"/>
        <v>1.9772544273823534</v>
      </c>
      <c r="AP69">
        <f t="shared" si="4"/>
        <v>1.2162058224051071</v>
      </c>
      <c r="AQ69">
        <f t="shared" si="5"/>
        <v>1.116524563540398</v>
      </c>
      <c r="AR69">
        <f t="shared" si="6"/>
        <v>4.1467041936937159</v>
      </c>
      <c r="AS69">
        <f t="shared" si="7"/>
        <v>1.341729232259627</v>
      </c>
      <c r="AT69">
        <f t="shared" si="8"/>
        <v>2.4202505614108265</v>
      </c>
      <c r="AU69">
        <f t="shared" si="9"/>
        <v>3.0663999108661004</v>
      </c>
      <c r="AV69">
        <f t="shared" si="10"/>
        <v>3.5543245088591782</v>
      </c>
      <c r="AW69">
        <f t="shared" si="11"/>
        <v>1.3176947581812917</v>
      </c>
      <c r="AX69">
        <f t="shared" si="11"/>
        <v>1.7488091672383308</v>
      </c>
    </row>
    <row r="70" spans="1:50" x14ac:dyDescent="0.3">
      <c r="A70" t="s">
        <v>226</v>
      </c>
      <c r="B70" t="str">
        <f>VLOOKUP($A70,class!$A$1:$B$455,2,FALSE)</f>
        <v>Shire District</v>
      </c>
      <c r="C70" t="str">
        <f>IFERROR(VLOOKUP($A70,classifications!A$3:C$334,3,FALSE),VLOOKUP($A70,classifications!I$2:K$28,3,FALSE))</f>
        <v>Predominantly Urban</v>
      </c>
      <c r="D70">
        <f>VLOOKUP($A70,'table 1008C'!$C$10:$O$796,V$3,FALSE)</f>
        <v>32</v>
      </c>
      <c r="E70">
        <f>VLOOKUP($A70,'table 1008C'!$C$10:$O$796,W$3,FALSE)</f>
        <v>13</v>
      </c>
      <c r="F70">
        <f>VLOOKUP($A70,'table 1008C'!$C$10:$O$796,X$3,FALSE)</f>
        <v>24</v>
      </c>
      <c r="G70">
        <f>VLOOKUP($A70,'table 1008C'!$C$10:$O$796,Y$3,FALSE)</f>
        <v>26</v>
      </c>
      <c r="H70">
        <f>VLOOKUP($A70,'table 1008C'!$C$10:$O$796,Z$3,FALSE)</f>
        <v>38</v>
      </c>
      <c r="I70">
        <f>VLOOKUP($A70,'table 1008C'!$C$10:$O$796,AA$3,FALSE)</f>
        <v>70</v>
      </c>
      <c r="J70">
        <f>VLOOKUP($A70,'table 1008C'!$C$10:$O$796,AB$3,FALSE)</f>
        <v>30</v>
      </c>
      <c r="K70">
        <f>VLOOKUP($A70,'table 1008C'!$C$10:$O$796,AC$3,FALSE)</f>
        <v>11</v>
      </c>
      <c r="L70">
        <f>VLOOKUP($A70,'table 1008C'!$C$10:$O$796,AD$3,FALSE)</f>
        <v>19</v>
      </c>
      <c r="M70">
        <f>VLOOKUP($A70,'table 1008C'!$C$10:$O$796,AE$3,FALSE)</f>
        <v>24</v>
      </c>
      <c r="N70">
        <f>VLOOKUP($A70,'table 1008C'!$C$10:$O$796,AF$3,FALSE)</f>
        <v>25</v>
      </c>
      <c r="O70">
        <f>VLOOKUP($A70,'table 1008C'!$C$10:$O$796,AG$3,FALSE)</f>
        <v>17</v>
      </c>
      <c r="V70">
        <f>IF(D70="..","..",VLOOKUP($A70,'16-64 population'!$A$8:$L$432,V$3,FALSE))</f>
        <v>65966</v>
      </c>
      <c r="W70">
        <f>IF(E70="..","..",VLOOKUP($A70,'16-64 population'!$A$8:$L$432,W$3,FALSE))</f>
        <v>66189</v>
      </c>
      <c r="X70">
        <f>IF(F70="..","..",VLOOKUP($A70,'16-64 population'!$A$8:$L$432,X$3,FALSE))</f>
        <v>66346</v>
      </c>
      <c r="Y70">
        <f>IF(G70="..","..",VLOOKUP($A70,'16-64 population'!$A$8:$L$432,Y$3,FALSE))</f>
        <v>65757</v>
      </c>
      <c r="Z70">
        <f>IF(H70="..","..",VLOOKUP($A70,'16-64 population'!$A$8:$L$432,Z$3,FALSE))</f>
        <v>65779</v>
      </c>
      <c r="AA70">
        <f>IF(I70="..","..",VLOOKUP($A70,'16-64 population'!$A$8:$L$432,AA$3,FALSE))</f>
        <v>65660</v>
      </c>
      <c r="AB70">
        <f>IF(J70="..","..",VLOOKUP($A70,'16-64 population'!$A$8:$L$432,AB$3,FALSE))</f>
        <v>65610</v>
      </c>
      <c r="AC70">
        <f>IF(K70="..","..",VLOOKUP($A70,'16-64 population'!$A$8:$L$432,AC$3,FALSE))</f>
        <v>65413</v>
      </c>
      <c r="AD70">
        <f>IF(L70="..","..",VLOOKUP($A70,'16-64 population'!$A$8:$L$432,AD$3,FALSE))</f>
        <v>65263</v>
      </c>
      <c r="AE70">
        <f>IF(M70="..","..",VLOOKUP($A70,'16-64 population'!$A$8:$L$432,AE$3,FALSE))</f>
        <v>64937</v>
      </c>
      <c r="AF70">
        <f>IF(N70="..","..",VLOOKUP($A70,'16-64 population'!$A$8:$L$432,AF$3,FALSE))</f>
        <v>64790</v>
      </c>
      <c r="AG70">
        <f>IF(O70="..","..",VLOOKUP($A70,'16-64 population'!$A$8:$M$432,AG$3,FALSE))</f>
        <v>64610</v>
      </c>
      <c r="AM70">
        <f t="shared" si="1"/>
        <v>0.4850983840160083</v>
      </c>
      <c r="AN70">
        <f t="shared" si="2"/>
        <v>0.19640725800359579</v>
      </c>
      <c r="AO70">
        <f t="shared" si="3"/>
        <v>0.36173996925210261</v>
      </c>
      <c r="AP70">
        <f t="shared" si="4"/>
        <v>0.39539516705445804</v>
      </c>
      <c r="AQ70">
        <f t="shared" si="5"/>
        <v>0.57769196856139504</v>
      </c>
      <c r="AR70">
        <f t="shared" si="6"/>
        <v>1.0660980810234542</v>
      </c>
      <c r="AS70">
        <f t="shared" si="7"/>
        <v>0.45724737082761774</v>
      </c>
      <c r="AT70">
        <f t="shared" si="8"/>
        <v>0.16816229189916379</v>
      </c>
      <c r="AU70">
        <f t="shared" si="9"/>
        <v>0.29112973660420144</v>
      </c>
      <c r="AV70">
        <f t="shared" si="10"/>
        <v>0.36958898624820979</v>
      </c>
      <c r="AW70">
        <f t="shared" si="11"/>
        <v>0.38586201574317019</v>
      </c>
      <c r="AX70">
        <f t="shared" si="11"/>
        <v>0.26311716452561523</v>
      </c>
    </row>
    <row r="71" spans="1:50" x14ac:dyDescent="0.3">
      <c r="A71" t="s">
        <v>340</v>
      </c>
      <c r="B71" t="str">
        <f>VLOOKUP($A71,class!$A$1:$B$455,2,FALSE)</f>
        <v>Shire District</v>
      </c>
      <c r="C71" t="str">
        <f>IFERROR(VLOOKUP($A71,classifications!A$3:C$334,3,FALSE),VLOOKUP($A71,classifications!I$2:K$28,3,FALSE))</f>
        <v>Predominantly Rural</v>
      </c>
      <c r="D71">
        <f>VLOOKUP($A71,'table 1008C'!$C$10:$O$796,V$3,FALSE)</f>
        <v>134</v>
      </c>
      <c r="E71">
        <f>VLOOKUP($A71,'table 1008C'!$C$10:$O$796,W$3,FALSE)</f>
        <v>163</v>
      </c>
      <c r="F71">
        <f>VLOOKUP($A71,'table 1008C'!$C$10:$O$796,X$3,FALSE)</f>
        <v>108</v>
      </c>
      <c r="G71">
        <f>VLOOKUP($A71,'table 1008C'!$C$10:$O$796,Y$3,FALSE)</f>
        <v>80</v>
      </c>
      <c r="H71">
        <f>VLOOKUP($A71,'table 1008C'!$C$10:$O$796,Z$3,FALSE)</f>
        <v>127</v>
      </c>
      <c r="I71">
        <f>VLOOKUP($A71,'table 1008C'!$C$10:$O$796,AA$3,FALSE)</f>
        <v>297</v>
      </c>
      <c r="J71">
        <f>VLOOKUP($A71,'table 1008C'!$C$10:$O$796,AB$3,FALSE)</f>
        <v>98</v>
      </c>
      <c r="K71">
        <f>VLOOKUP($A71,'table 1008C'!$C$10:$O$796,AC$3,FALSE)</f>
        <v>135</v>
      </c>
      <c r="L71">
        <f>VLOOKUP($A71,'table 1008C'!$C$10:$O$796,AD$3,FALSE)</f>
        <v>154</v>
      </c>
      <c r="M71">
        <f>VLOOKUP($A71,'table 1008C'!$C$10:$O$796,AE$3,FALSE)</f>
        <v>137</v>
      </c>
      <c r="N71">
        <f>VLOOKUP($A71,'table 1008C'!$C$10:$O$796,AF$3,FALSE)</f>
        <v>179</v>
      </c>
      <c r="O71">
        <f>VLOOKUP($A71,'table 1008C'!$C$10:$O$796,AG$3,FALSE)</f>
        <v>156</v>
      </c>
      <c r="V71">
        <f>IF(D71="..","..",VLOOKUP($A71,'16-64 population'!$A$8:$L$432,V$3,FALSE))</f>
        <v>67015</v>
      </c>
      <c r="W71">
        <f>IF(E71="..","..",VLOOKUP($A71,'16-64 population'!$A$8:$L$432,W$3,FALSE))</f>
        <v>67250</v>
      </c>
      <c r="X71">
        <f>IF(F71="..","..",VLOOKUP($A71,'16-64 population'!$A$8:$L$432,X$3,FALSE))</f>
        <v>67308</v>
      </c>
      <c r="Y71">
        <f>IF(G71="..","..",VLOOKUP($A71,'16-64 population'!$A$8:$L$432,Y$3,FALSE))</f>
        <v>67019</v>
      </c>
      <c r="Z71">
        <f>IF(H71="..","..",VLOOKUP($A71,'16-64 population'!$A$8:$L$432,Z$3,FALSE))</f>
        <v>67169</v>
      </c>
      <c r="AA71">
        <f>IF(I71="..","..",VLOOKUP($A71,'16-64 population'!$A$8:$L$432,AA$3,FALSE))</f>
        <v>66807</v>
      </c>
      <c r="AB71">
        <f>IF(J71="..","..",VLOOKUP($A71,'16-64 population'!$A$8:$L$432,AB$3,FALSE))</f>
        <v>67526</v>
      </c>
      <c r="AC71">
        <f>IF(K71="..","..",VLOOKUP($A71,'16-64 population'!$A$8:$L$432,AC$3,FALSE))</f>
        <v>68153</v>
      </c>
      <c r="AD71">
        <f>IF(L71="..","..",VLOOKUP($A71,'16-64 population'!$A$8:$L$432,AD$3,FALSE))</f>
        <v>68427</v>
      </c>
      <c r="AE71">
        <f>IF(M71="..","..",VLOOKUP($A71,'16-64 population'!$A$8:$L$432,AE$3,FALSE))</f>
        <v>68354</v>
      </c>
      <c r="AF71">
        <f>IF(N71="..","..",VLOOKUP($A71,'16-64 population'!$A$8:$L$432,AF$3,FALSE))</f>
        <v>67888</v>
      </c>
      <c r="AG71">
        <f>IF(O71="..","..",VLOOKUP($A71,'16-64 population'!$A$8:$M$432,AG$3,FALSE))</f>
        <v>67757</v>
      </c>
      <c r="AM71">
        <f t="shared" si="1"/>
        <v>1.9995523390285757</v>
      </c>
      <c r="AN71">
        <f t="shared" si="2"/>
        <v>2.4237918215613381</v>
      </c>
      <c r="AO71">
        <f t="shared" si="3"/>
        <v>1.604564093421287</v>
      </c>
      <c r="AP71">
        <f t="shared" si="4"/>
        <v>1.1936913412614332</v>
      </c>
      <c r="AQ71">
        <f t="shared" si="5"/>
        <v>1.8907531748276736</v>
      </c>
      <c r="AR71">
        <f t="shared" si="6"/>
        <v>4.4456419237505047</v>
      </c>
      <c r="AS71">
        <f t="shared" si="7"/>
        <v>1.4512928353523089</v>
      </c>
      <c r="AT71">
        <f t="shared" si="8"/>
        <v>1.9808372338708493</v>
      </c>
      <c r="AU71">
        <f t="shared" si="9"/>
        <v>2.2505736039867301</v>
      </c>
      <c r="AV71">
        <f t="shared" si="10"/>
        <v>2.0042718787488663</v>
      </c>
      <c r="AW71">
        <f t="shared" si="11"/>
        <v>2.636695734150365</v>
      </c>
      <c r="AX71">
        <f t="shared" si="11"/>
        <v>2.3023451451510542</v>
      </c>
    </row>
    <row r="72" spans="1:50" x14ac:dyDescent="0.3">
      <c r="A72" t="s">
        <v>91</v>
      </c>
      <c r="B72" t="str">
        <f>VLOOKUP($A72,class!$A$1:$B$455,2,FALSE)</f>
        <v>Shire District</v>
      </c>
      <c r="C72" t="str">
        <f>IFERROR(VLOOKUP($A72,classifications!A$3:C$334,3,FALSE),VLOOKUP($A72,classifications!I$2:K$28,3,FALSE))</f>
        <v>Urban with Significant Rural</v>
      </c>
      <c r="D72">
        <f>VLOOKUP($A72,'table 1008C'!$C$10:$O$796,V$3,FALSE)</f>
        <v>49</v>
      </c>
      <c r="E72">
        <f>VLOOKUP($A72,'table 1008C'!$C$10:$O$796,W$3,FALSE)</f>
        <v>47</v>
      </c>
      <c r="F72">
        <f>VLOOKUP($A72,'table 1008C'!$C$10:$O$796,X$3,FALSE)</f>
        <v>35</v>
      </c>
      <c r="G72">
        <f>VLOOKUP($A72,'table 1008C'!$C$10:$O$796,Y$3,FALSE)</f>
        <v>109</v>
      </c>
      <c r="H72">
        <f>VLOOKUP($A72,'table 1008C'!$C$10:$O$796,Z$3,FALSE)</f>
        <v>20</v>
      </c>
      <c r="I72">
        <f>VLOOKUP($A72,'table 1008C'!$C$10:$O$796,AA$3,FALSE)</f>
        <v>47</v>
      </c>
      <c r="J72">
        <f>VLOOKUP($A72,'table 1008C'!$C$10:$O$796,AB$3,FALSE)</f>
        <v>18</v>
      </c>
      <c r="K72">
        <f>VLOOKUP($A72,'table 1008C'!$C$10:$O$796,AC$3,FALSE)</f>
        <v>20</v>
      </c>
      <c r="L72">
        <f>VLOOKUP($A72,'table 1008C'!$C$10:$O$796,AD$3,FALSE)</f>
        <v>12</v>
      </c>
      <c r="M72">
        <f>VLOOKUP($A72,'table 1008C'!$C$10:$O$796,AE$3,FALSE)</f>
        <v>61</v>
      </c>
      <c r="N72">
        <f>VLOOKUP($A72,'table 1008C'!$C$10:$O$796,AF$3,FALSE)</f>
        <v>10</v>
      </c>
      <c r="O72" t="str">
        <f>VLOOKUP($A72,'table 1008C'!$C$10:$O$796,AG$3,FALSE)</f>
        <v>..</v>
      </c>
      <c r="V72">
        <f>IF(D72="..","..",VLOOKUP($A72,'16-64 population'!$A$8:$L$432,V$3,FALSE))</f>
        <v>56409</v>
      </c>
      <c r="W72">
        <f>IF(E72="..","..",VLOOKUP($A72,'16-64 population'!$A$8:$L$432,W$3,FALSE))</f>
        <v>56239</v>
      </c>
      <c r="X72">
        <f>IF(F72="..","..",VLOOKUP($A72,'16-64 population'!$A$8:$L$432,X$3,FALSE))</f>
        <v>55651</v>
      </c>
      <c r="Y72">
        <f>IF(G72="..","..",VLOOKUP($A72,'16-64 population'!$A$8:$L$432,Y$3,FALSE))</f>
        <v>54995</v>
      </c>
      <c r="Z72">
        <f>IF(H72="..","..",VLOOKUP($A72,'16-64 population'!$A$8:$L$432,Z$3,FALSE))</f>
        <v>54849</v>
      </c>
      <c r="AA72">
        <f>IF(I72="..","..",VLOOKUP($A72,'16-64 population'!$A$8:$L$432,AA$3,FALSE))</f>
        <v>55060</v>
      </c>
      <c r="AB72">
        <f>IF(J72="..","..",VLOOKUP($A72,'16-64 population'!$A$8:$L$432,AB$3,FALSE))</f>
        <v>55145</v>
      </c>
      <c r="AC72">
        <f>IF(K72="..","..",VLOOKUP($A72,'16-64 population'!$A$8:$L$432,AC$3,FALSE))</f>
        <v>55376</v>
      </c>
      <c r="AD72">
        <f>IF(L72="..","..",VLOOKUP($A72,'16-64 population'!$A$8:$L$432,AD$3,FALSE))</f>
        <v>55299</v>
      </c>
      <c r="AE72">
        <f>IF(M72="..","..",VLOOKUP($A72,'16-64 population'!$A$8:$L$432,AE$3,FALSE))</f>
        <v>55532</v>
      </c>
      <c r="AF72">
        <f>IF(N72="..","..",VLOOKUP($A72,'16-64 population'!$A$8:$L$432,AF$3,FALSE))</f>
        <v>55466</v>
      </c>
      <c r="AG72" t="str">
        <f>IF(O72="..","..",VLOOKUP($A72,'16-64 population'!$A$8:$M$432,AG$3,FALSE))</f>
        <v>..</v>
      </c>
      <c r="AM72">
        <f t="shared" si="1"/>
        <v>0.8686557109681079</v>
      </c>
      <c r="AN72">
        <f t="shared" si="2"/>
        <v>0.83571898504596454</v>
      </c>
      <c r="AO72">
        <f t="shared" si="3"/>
        <v>0.62891951627104625</v>
      </c>
      <c r="AP72">
        <f t="shared" si="4"/>
        <v>1.98199836348759</v>
      </c>
      <c r="AQ72">
        <f t="shared" si="5"/>
        <v>0.36463745920618429</v>
      </c>
      <c r="AR72">
        <f t="shared" si="6"/>
        <v>0.85361423901198685</v>
      </c>
      <c r="AS72">
        <f t="shared" si="7"/>
        <v>0.32641218605494604</v>
      </c>
      <c r="AT72">
        <f t="shared" si="8"/>
        <v>0.361167292689974</v>
      </c>
      <c r="AU72">
        <f t="shared" si="9"/>
        <v>0.21700211577062878</v>
      </c>
      <c r="AV72">
        <f t="shared" si="10"/>
        <v>1.0984657494777788</v>
      </c>
      <c r="AW72">
        <f t="shared" si="11"/>
        <v>0.18029062849313093</v>
      </c>
      <c r="AX72" t="e">
        <f t="shared" si="11"/>
        <v>#VALUE!</v>
      </c>
    </row>
    <row r="73" spans="1:50" x14ac:dyDescent="0.3">
      <c r="A73" t="s">
        <v>48</v>
      </c>
      <c r="B73" t="str">
        <f>VLOOKUP($A73,class!$A$1:$B$455,2,FALSE)</f>
        <v>Shire District</v>
      </c>
      <c r="C73" t="str">
        <f>IFERROR(VLOOKUP($A73,classifications!A$3:C$334,3,FALSE),VLOOKUP($A73,classifications!I$2:K$28,3,FALSE))</f>
        <v>Urban with Significant Rural</v>
      </c>
      <c r="D73">
        <f>VLOOKUP($A73,'table 1008C'!$C$10:$O$796,V$3,FALSE)</f>
        <v>97</v>
      </c>
      <c r="E73">
        <f>VLOOKUP($A73,'table 1008C'!$C$10:$O$796,W$3,FALSE)</f>
        <v>195</v>
      </c>
      <c r="F73">
        <f>VLOOKUP($A73,'table 1008C'!$C$10:$O$796,X$3,FALSE)</f>
        <v>174</v>
      </c>
      <c r="G73">
        <f>VLOOKUP($A73,'table 1008C'!$C$10:$O$796,Y$3,FALSE)</f>
        <v>188</v>
      </c>
      <c r="H73">
        <f>VLOOKUP($A73,'table 1008C'!$C$10:$O$796,Z$3,FALSE)</f>
        <v>123</v>
      </c>
      <c r="I73">
        <f>VLOOKUP($A73,'table 1008C'!$C$10:$O$796,AA$3,FALSE)</f>
        <v>181</v>
      </c>
      <c r="J73">
        <f>VLOOKUP($A73,'table 1008C'!$C$10:$O$796,AB$3,FALSE)</f>
        <v>90</v>
      </c>
      <c r="K73">
        <f>VLOOKUP($A73,'table 1008C'!$C$10:$O$796,AC$3,FALSE)</f>
        <v>116</v>
      </c>
      <c r="L73">
        <f>VLOOKUP($A73,'table 1008C'!$C$10:$O$796,AD$3,FALSE)</f>
        <v>180</v>
      </c>
      <c r="M73">
        <f>VLOOKUP($A73,'table 1008C'!$C$10:$O$796,AE$3,FALSE)</f>
        <v>216</v>
      </c>
      <c r="N73">
        <f>VLOOKUP($A73,'table 1008C'!$C$10:$O$796,AF$3,FALSE)</f>
        <v>134</v>
      </c>
      <c r="O73">
        <f>VLOOKUP($A73,'table 1008C'!$C$10:$O$796,AG$3,FALSE)</f>
        <v>33</v>
      </c>
      <c r="V73">
        <f>IF(D73="..","..",VLOOKUP($A73,'16-64 population'!$A$8:$L$432,V$3,FALSE))</f>
        <v>69412</v>
      </c>
      <c r="W73">
        <f>IF(E73="..","..",VLOOKUP($A73,'16-64 population'!$A$8:$L$432,W$3,FALSE))</f>
        <v>69522</v>
      </c>
      <c r="X73">
        <f>IF(F73="..","..",VLOOKUP($A73,'16-64 population'!$A$8:$L$432,X$3,FALSE))</f>
        <v>69797</v>
      </c>
      <c r="Y73">
        <f>IF(G73="..","..",VLOOKUP($A73,'16-64 population'!$A$8:$L$432,Y$3,FALSE))</f>
        <v>69890</v>
      </c>
      <c r="Z73">
        <f>IF(H73="..","..",VLOOKUP($A73,'16-64 population'!$A$8:$L$432,Z$3,FALSE))</f>
        <v>70215</v>
      </c>
      <c r="AA73">
        <f>IF(I73="..","..",VLOOKUP($A73,'16-64 population'!$A$8:$L$432,AA$3,FALSE))</f>
        <v>70261</v>
      </c>
      <c r="AB73">
        <f>IF(J73="..","..",VLOOKUP($A73,'16-64 population'!$A$8:$L$432,AB$3,FALSE))</f>
        <v>70721</v>
      </c>
      <c r="AC73">
        <f>IF(K73="..","..",VLOOKUP($A73,'16-64 population'!$A$8:$L$432,AC$3,FALSE))</f>
        <v>71139</v>
      </c>
      <c r="AD73">
        <f>IF(L73="..","..",VLOOKUP($A73,'16-64 population'!$A$8:$L$432,AD$3,FALSE))</f>
        <v>71918</v>
      </c>
      <c r="AE73">
        <f>IF(M73="..","..",VLOOKUP($A73,'16-64 population'!$A$8:$L$432,AE$3,FALSE))</f>
        <v>72239</v>
      </c>
      <c r="AF73">
        <f>IF(N73="..","..",VLOOKUP($A73,'16-64 population'!$A$8:$L$432,AF$3,FALSE))</f>
        <v>72793</v>
      </c>
      <c r="AG73">
        <f>IF(O73="..","..",VLOOKUP($A73,'16-64 population'!$A$8:$M$432,AG$3,FALSE))</f>
        <v>73154</v>
      </c>
      <c r="AM73">
        <f t="shared" ref="AM73:AM133" si="12">D73/(V73/1000)</f>
        <v>1.3974528899902032</v>
      </c>
      <c r="AN73">
        <f t="shared" ref="AN73:AN133" si="13">E73/(W73/1000)</f>
        <v>2.8048675239492531</v>
      </c>
      <c r="AO73">
        <f t="shared" ref="AO73:AO133" si="14">F73/(X73/1000)</f>
        <v>2.4929438228004068</v>
      </c>
      <c r="AP73">
        <f t="shared" ref="AP73:AP133" si="15">G73/(Y73/1000)</f>
        <v>2.6899413363857492</v>
      </c>
      <c r="AQ73">
        <f t="shared" ref="AQ73:AQ133" si="16">H73/(Z73/1000)</f>
        <v>1.7517624439222388</v>
      </c>
      <c r="AR73">
        <f t="shared" ref="AR73:AR133" si="17">I73/(AA73/1000)</f>
        <v>2.5761090790054229</v>
      </c>
      <c r="AS73">
        <f t="shared" ref="AS73:AS133" si="18">J73/(AB73/1000)</f>
        <v>1.2726064393885832</v>
      </c>
      <c r="AT73">
        <f t="shared" ref="AT73:AT133" si="19">K73/(AC73/1000)</f>
        <v>1.6306104949465132</v>
      </c>
      <c r="AU73">
        <f t="shared" ref="AU73:AU133" si="20">L73/(AD73/1000)</f>
        <v>2.5028504685892266</v>
      </c>
      <c r="AV73">
        <f t="shared" ref="AV73:AV133" si="21">M73/(AE73/1000)</f>
        <v>2.9900746134359553</v>
      </c>
      <c r="AW73">
        <f t="shared" ref="AW73:AX133" si="22">N73/(AF73/1000)</f>
        <v>1.8408363441539708</v>
      </c>
      <c r="AX73">
        <f t="shared" si="22"/>
        <v>0.45110315225414882</v>
      </c>
    </row>
    <row r="74" spans="1:50" x14ac:dyDescent="0.3">
      <c r="A74" t="s">
        <v>300</v>
      </c>
      <c r="B74" t="str">
        <f>VLOOKUP($A74,class!$A$1:$B$455,2,FALSE)</f>
        <v>Shire District</v>
      </c>
      <c r="C74" t="str">
        <f>IFERROR(VLOOKUP($A74,classifications!A$3:C$334,3,FALSE),VLOOKUP($A74,classifications!I$2:K$28,3,FALSE))</f>
        <v>Predominantly Urban</v>
      </c>
      <c r="D74">
        <f>VLOOKUP($A74,'table 1008C'!$C$10:$O$796,V$3,FALSE)</f>
        <v>51</v>
      </c>
      <c r="E74">
        <f>VLOOKUP($A74,'table 1008C'!$C$10:$O$796,W$3,FALSE)</f>
        <v>9</v>
      </c>
      <c r="F74">
        <f>VLOOKUP($A74,'table 1008C'!$C$10:$O$796,X$3,FALSE)</f>
        <v>1</v>
      </c>
      <c r="G74">
        <f>VLOOKUP($A74,'table 1008C'!$C$10:$O$796,Y$3,FALSE)</f>
        <v>7</v>
      </c>
      <c r="H74">
        <f>VLOOKUP($A74,'table 1008C'!$C$10:$O$796,Z$3,FALSE)</f>
        <v>25</v>
      </c>
      <c r="I74">
        <f>VLOOKUP($A74,'table 1008C'!$C$10:$O$796,AA$3,FALSE)</f>
        <v>55</v>
      </c>
      <c r="J74">
        <f>VLOOKUP($A74,'table 1008C'!$C$10:$O$796,AB$3,FALSE)</f>
        <v>9</v>
      </c>
      <c r="K74">
        <f>VLOOKUP($A74,'table 1008C'!$C$10:$O$796,AC$3,FALSE)</f>
        <v>37</v>
      </c>
      <c r="L74">
        <f>VLOOKUP($A74,'table 1008C'!$C$10:$O$796,AD$3,FALSE)</f>
        <v>103</v>
      </c>
      <c r="M74">
        <f>VLOOKUP($A74,'table 1008C'!$C$10:$O$796,AE$3,FALSE)</f>
        <v>70</v>
      </c>
      <c r="N74" t="str">
        <f>VLOOKUP($A74,'table 1008C'!$C$10:$O$796,AF$3,FALSE)</f>
        <v>..</v>
      </c>
      <c r="O74" t="str">
        <f>VLOOKUP($A74,'table 1008C'!$C$10:$O$796,AG$3,FALSE)</f>
        <v>..</v>
      </c>
      <c r="V74">
        <f>IF(D74="..","..",VLOOKUP($A74,'16-64 population'!$A$8:$L$432,V$3,FALSE))</f>
        <v>25986</v>
      </c>
      <c r="W74">
        <f>IF(E74="..","..",VLOOKUP($A74,'16-64 population'!$A$8:$L$432,W$3,FALSE))</f>
        <v>26195</v>
      </c>
      <c r="X74">
        <f>IF(F74="..","..",VLOOKUP($A74,'16-64 population'!$A$8:$L$432,X$3,FALSE))</f>
        <v>26185</v>
      </c>
      <c r="Y74">
        <f>IF(G74="..","..",VLOOKUP($A74,'16-64 population'!$A$8:$L$432,Y$3,FALSE))</f>
        <v>25819</v>
      </c>
      <c r="Z74">
        <f>IF(H74="..","..",VLOOKUP($A74,'16-64 population'!$A$8:$L$432,Z$3,FALSE))</f>
        <v>25857</v>
      </c>
      <c r="AA74">
        <f>IF(I74="..","..",VLOOKUP($A74,'16-64 population'!$A$8:$L$432,AA$3,FALSE))</f>
        <v>26086</v>
      </c>
      <c r="AB74">
        <f>IF(J74="..","..",VLOOKUP($A74,'16-64 population'!$A$8:$L$432,AB$3,FALSE))</f>
        <v>26089</v>
      </c>
      <c r="AC74">
        <f>IF(K74="..","..",VLOOKUP($A74,'16-64 population'!$A$8:$L$432,AC$3,FALSE))</f>
        <v>26357</v>
      </c>
      <c r="AD74">
        <f>IF(L74="..","..",VLOOKUP($A74,'16-64 population'!$A$8:$L$432,AD$3,FALSE))</f>
        <v>26343</v>
      </c>
      <c r="AE74">
        <f>IF(M74="..","..",VLOOKUP($A74,'16-64 population'!$A$8:$L$432,AE$3,FALSE))</f>
        <v>26530</v>
      </c>
      <c r="AF74" t="str">
        <f>IF(N74="..","..",VLOOKUP($A74,'16-64 population'!$A$8:$L$432,AF$3,FALSE))</f>
        <v>..</v>
      </c>
      <c r="AG74" t="str">
        <f>IF(O74="..","..",VLOOKUP($A74,'16-64 population'!$A$8:$M$432,AG$3,FALSE))</f>
        <v>..</v>
      </c>
      <c r="AM74">
        <f t="shared" si="12"/>
        <v>1.9625952435927037</v>
      </c>
      <c r="AN74">
        <f t="shared" si="13"/>
        <v>0.34357701851498379</v>
      </c>
      <c r="AO74">
        <f t="shared" si="14"/>
        <v>3.8189803322512893E-2</v>
      </c>
      <c r="AP74">
        <f t="shared" si="15"/>
        <v>0.27111816879042566</v>
      </c>
      <c r="AQ74">
        <f t="shared" si="16"/>
        <v>0.96685617047607997</v>
      </c>
      <c r="AR74">
        <f t="shared" si="17"/>
        <v>2.10841064172353</v>
      </c>
      <c r="AS74">
        <f t="shared" si="18"/>
        <v>0.34497297711679253</v>
      </c>
      <c r="AT74">
        <f t="shared" si="19"/>
        <v>1.403801646621391</v>
      </c>
      <c r="AU74">
        <f t="shared" si="20"/>
        <v>3.9099571043540977</v>
      </c>
      <c r="AV74">
        <f t="shared" si="21"/>
        <v>2.6385224274406331</v>
      </c>
      <c r="AW74" t="e">
        <f t="shared" si="22"/>
        <v>#VALUE!</v>
      </c>
      <c r="AX74" t="e">
        <f t="shared" si="22"/>
        <v>#VALUE!</v>
      </c>
    </row>
    <row r="75" spans="1:50" x14ac:dyDescent="0.3">
      <c r="A75" t="s">
        <v>41</v>
      </c>
      <c r="B75" t="str">
        <f>VLOOKUP($A75,class!$A$1:$B$455,2,FALSE)</f>
        <v>London Borough</v>
      </c>
      <c r="C75" t="str">
        <f>IFERROR(VLOOKUP($A75,classifications!A$3:C$334,3,FALSE),VLOOKUP($A75,classifications!I$2:K$28,3,FALSE))</f>
        <v>Predominantly Urban</v>
      </c>
      <c r="D75">
        <f>VLOOKUP($A75,'table 1008C'!$C$10:$O$796,V$3,FALSE)</f>
        <v>46</v>
      </c>
      <c r="E75">
        <f>VLOOKUP($A75,'table 1008C'!$C$10:$O$796,W$3,FALSE)</f>
        <v>0</v>
      </c>
      <c r="F75">
        <f>VLOOKUP($A75,'table 1008C'!$C$10:$O$796,X$3,FALSE)</f>
        <v>3</v>
      </c>
      <c r="G75">
        <f>VLOOKUP($A75,'table 1008C'!$C$10:$O$796,Y$3,FALSE)</f>
        <v>6</v>
      </c>
      <c r="H75">
        <f>VLOOKUP($A75,'table 1008C'!$C$10:$O$796,Z$3,FALSE)</f>
        <v>20</v>
      </c>
      <c r="I75">
        <f>VLOOKUP($A75,'table 1008C'!$C$10:$O$796,AA$3,FALSE)</f>
        <v>44</v>
      </c>
      <c r="J75">
        <f>VLOOKUP($A75,'table 1008C'!$C$10:$O$796,AB$3,FALSE)</f>
        <v>1</v>
      </c>
      <c r="K75">
        <f>VLOOKUP($A75,'table 1008C'!$C$10:$O$796,AC$3,FALSE)</f>
        <v>0</v>
      </c>
      <c r="L75">
        <f>VLOOKUP($A75,'table 1008C'!$C$10:$O$796,AD$3,FALSE)</f>
        <v>19</v>
      </c>
      <c r="M75">
        <f>VLOOKUP($A75,'table 1008C'!$C$10:$O$796,AE$3,FALSE)</f>
        <v>0</v>
      </c>
      <c r="N75">
        <f>VLOOKUP($A75,'table 1008C'!$C$10:$O$796,AF$3,FALSE)</f>
        <v>20</v>
      </c>
      <c r="O75">
        <f>VLOOKUP($A75,'table 1008C'!$C$10:$O$796,AG$3,FALSE)</f>
        <v>4</v>
      </c>
      <c r="V75">
        <f>IF(D75="..","..",VLOOKUP($A75,'16-64 population'!$A$8:$L$432,V$3,FALSE))</f>
        <v>5859</v>
      </c>
      <c r="W75">
        <f>IF(E75="..","..",VLOOKUP($A75,'16-64 population'!$A$8:$L$432,W$3,FALSE))</f>
        <v>5691</v>
      </c>
      <c r="X75">
        <f>IF(F75="..","..",VLOOKUP($A75,'16-64 population'!$A$8:$L$432,X$3,FALSE))</f>
        <v>5748</v>
      </c>
      <c r="Y75">
        <f>IF(G75="..","..",VLOOKUP($A75,'16-64 population'!$A$8:$L$432,Y$3,FALSE))</f>
        <v>4860</v>
      </c>
      <c r="Z75">
        <f>IF(H75="..","..",VLOOKUP($A75,'16-64 population'!$A$8:$L$432,Z$3,FALSE))</f>
        <v>4176</v>
      </c>
      <c r="AA75">
        <f>IF(I75="..","..",VLOOKUP($A75,'16-64 population'!$A$8:$L$432,AA$3,FALSE))</f>
        <v>4107</v>
      </c>
      <c r="AB75">
        <f>IF(J75="..","..",VLOOKUP($A75,'16-64 population'!$A$8:$L$432,AB$3,FALSE))</f>
        <v>4445</v>
      </c>
      <c r="AC75">
        <f>IF(K75="..","..",VLOOKUP($A75,'16-64 population'!$A$8:$L$432,AC$3,FALSE))</f>
        <v>4802</v>
      </c>
      <c r="AD75">
        <f>IF(L75="..","..",VLOOKUP($A75,'16-64 population'!$A$8:$L$432,AD$3,FALSE))</f>
        <v>5020</v>
      </c>
      <c r="AE75">
        <f>IF(M75="..","..",VLOOKUP($A75,'16-64 population'!$A$8:$L$432,AE$3,FALSE))</f>
        <v>5811</v>
      </c>
      <c r="AF75">
        <f>IF(N75="..","..",VLOOKUP($A75,'16-64 population'!$A$8:$L$432,AF$3,FALSE))</f>
        <v>6585</v>
      </c>
      <c r="AG75">
        <f>IF(O75="..","..",VLOOKUP($A75,'16-64 population'!$A$8:$M$432,AG$3,FALSE))</f>
        <v>7528</v>
      </c>
      <c r="AM75">
        <f t="shared" si="12"/>
        <v>7.851169141491722</v>
      </c>
      <c r="AN75">
        <f t="shared" si="13"/>
        <v>0</v>
      </c>
      <c r="AO75">
        <f t="shared" si="14"/>
        <v>0.52192066805845505</v>
      </c>
      <c r="AP75">
        <f t="shared" si="15"/>
        <v>1.2345679012345678</v>
      </c>
      <c r="AQ75">
        <f t="shared" si="16"/>
        <v>4.7892720306513406</v>
      </c>
      <c r="AR75">
        <f t="shared" si="17"/>
        <v>10.713416118821524</v>
      </c>
      <c r="AS75">
        <f t="shared" si="18"/>
        <v>0.22497187851518557</v>
      </c>
      <c r="AT75">
        <f t="shared" si="19"/>
        <v>0</v>
      </c>
      <c r="AU75">
        <f t="shared" si="20"/>
        <v>3.7848605577689245</v>
      </c>
      <c r="AV75">
        <f t="shared" si="21"/>
        <v>0</v>
      </c>
      <c r="AW75">
        <f t="shared" si="22"/>
        <v>3.0372057706909645</v>
      </c>
      <c r="AX75">
        <f t="shared" si="22"/>
        <v>0.53134962805526043</v>
      </c>
    </row>
    <row r="76" spans="1:50" x14ac:dyDescent="0.3">
      <c r="A76" t="s">
        <v>114</v>
      </c>
      <c r="B76" t="str">
        <f>VLOOKUP($A76,class!$A$1:$B$455,2,FALSE)</f>
        <v>Shire District</v>
      </c>
      <c r="C76" t="str">
        <f>IFERROR(VLOOKUP($A76,classifications!A$3:C$334,3,FALSE),VLOOKUP($A76,classifications!I$2:K$28,3,FALSE))</f>
        <v>Urban with Significant Rural</v>
      </c>
      <c r="D76">
        <f>VLOOKUP($A76,'table 1008C'!$C$10:$O$796,V$3,FALSE)</f>
        <v>255</v>
      </c>
      <c r="E76">
        <f>VLOOKUP($A76,'table 1008C'!$C$10:$O$796,W$3,FALSE)</f>
        <v>185</v>
      </c>
      <c r="F76">
        <f>VLOOKUP($A76,'table 1008C'!$C$10:$O$796,X$3,FALSE)</f>
        <v>379</v>
      </c>
      <c r="G76">
        <f>VLOOKUP($A76,'table 1008C'!$C$10:$O$796,Y$3,FALSE)</f>
        <v>133</v>
      </c>
      <c r="H76">
        <f>VLOOKUP($A76,'table 1008C'!$C$10:$O$796,Z$3,FALSE)</f>
        <v>72</v>
      </c>
      <c r="I76">
        <f>VLOOKUP($A76,'table 1008C'!$C$10:$O$796,AA$3,FALSE)</f>
        <v>245</v>
      </c>
      <c r="J76">
        <f>VLOOKUP($A76,'table 1008C'!$C$10:$O$796,AB$3,FALSE)</f>
        <v>149</v>
      </c>
      <c r="K76">
        <f>VLOOKUP($A76,'table 1008C'!$C$10:$O$796,AC$3,FALSE)</f>
        <v>44</v>
      </c>
      <c r="L76">
        <f>VLOOKUP($A76,'table 1008C'!$C$10:$O$796,AD$3,FALSE)</f>
        <v>130</v>
      </c>
      <c r="M76">
        <f>VLOOKUP($A76,'table 1008C'!$C$10:$O$796,AE$3,FALSE)</f>
        <v>174</v>
      </c>
      <c r="N76">
        <f>VLOOKUP($A76,'table 1008C'!$C$10:$O$796,AF$3,FALSE)</f>
        <v>538</v>
      </c>
      <c r="O76">
        <f>VLOOKUP($A76,'table 1008C'!$C$10:$O$796,AG$3,FALSE)</f>
        <v>112</v>
      </c>
      <c r="V76">
        <f>IF(D76="..","..",VLOOKUP($A76,'16-64 population'!$A$8:$L$432,V$3,FALSE))</f>
        <v>111347</v>
      </c>
      <c r="W76">
        <f>IF(E76="..","..",VLOOKUP($A76,'16-64 population'!$A$8:$L$432,W$3,FALSE))</f>
        <v>113097</v>
      </c>
      <c r="X76">
        <f>IF(F76="..","..",VLOOKUP($A76,'16-64 population'!$A$8:$L$432,X$3,FALSE))</f>
        <v>114214</v>
      </c>
      <c r="Y76">
        <f>IF(G76="..","..",VLOOKUP($A76,'16-64 population'!$A$8:$L$432,Y$3,FALSE))</f>
        <v>114802</v>
      </c>
      <c r="Z76">
        <f>IF(H76="..","..",VLOOKUP($A76,'16-64 population'!$A$8:$L$432,Z$3,FALSE))</f>
        <v>115085</v>
      </c>
      <c r="AA76">
        <f>IF(I76="..","..",VLOOKUP($A76,'16-64 population'!$A$8:$L$432,AA$3,FALSE))</f>
        <v>116482</v>
      </c>
      <c r="AB76">
        <f>IF(J76="..","..",VLOOKUP($A76,'16-64 population'!$A$8:$L$432,AB$3,FALSE))</f>
        <v>118952</v>
      </c>
      <c r="AC76">
        <f>IF(K76="..","..",VLOOKUP($A76,'16-64 population'!$A$8:$L$432,AC$3,FALSE))</f>
        <v>120462</v>
      </c>
      <c r="AD76">
        <f>IF(L76="..","..",VLOOKUP($A76,'16-64 population'!$A$8:$L$432,AD$3,FALSE))</f>
        <v>121980</v>
      </c>
      <c r="AE76">
        <f>IF(M76="..","..",VLOOKUP($A76,'16-64 population'!$A$8:$L$432,AE$3,FALSE))</f>
        <v>123193</v>
      </c>
      <c r="AF76">
        <f>IF(N76="..","..",VLOOKUP($A76,'16-64 population'!$A$8:$L$432,AF$3,FALSE))</f>
        <v>124489</v>
      </c>
      <c r="AG76">
        <f>IF(O76="..","..",VLOOKUP($A76,'16-64 population'!$A$8:$M$432,AG$3,FALSE))</f>
        <v>126176</v>
      </c>
      <c r="AM76">
        <f t="shared" si="12"/>
        <v>2.2901380369475604</v>
      </c>
      <c r="AN76">
        <f t="shared" si="13"/>
        <v>1.6357639902031</v>
      </c>
      <c r="AO76">
        <f t="shared" si="14"/>
        <v>3.3183322534890642</v>
      </c>
      <c r="AP76">
        <f t="shared" si="15"/>
        <v>1.1585164021532726</v>
      </c>
      <c r="AQ76">
        <f t="shared" si="16"/>
        <v>0.62562453838467225</v>
      </c>
      <c r="AR76">
        <f t="shared" si="17"/>
        <v>2.1033292697584178</v>
      </c>
      <c r="AS76">
        <f t="shared" si="18"/>
        <v>1.2526060932140695</v>
      </c>
      <c r="AT76">
        <f t="shared" si="19"/>
        <v>0.3652604140724876</v>
      </c>
      <c r="AU76">
        <f t="shared" si="20"/>
        <v>1.0657484833579276</v>
      </c>
      <c r="AV76">
        <f t="shared" si="21"/>
        <v>1.4124179133554666</v>
      </c>
      <c r="AW76">
        <f t="shared" si="22"/>
        <v>4.3216669745921328</v>
      </c>
      <c r="AX76">
        <f t="shared" si="22"/>
        <v>0.887648998224702</v>
      </c>
    </row>
    <row r="77" spans="1:50" x14ac:dyDescent="0.3">
      <c r="A77" t="s">
        <v>188</v>
      </c>
      <c r="B77" t="str">
        <f>VLOOKUP($A77,class!$A$1:$B$455,2,FALSE)</f>
        <v>Shire District</v>
      </c>
      <c r="C77" t="str">
        <f>IFERROR(VLOOKUP($A77,classifications!A$3:C$334,3,FALSE),VLOOKUP($A77,classifications!I$2:K$28,3,FALSE))</f>
        <v>Predominantly Rural</v>
      </c>
      <c r="D77">
        <f>VLOOKUP($A77,'table 1008C'!$C$10:$O$796,V$3,FALSE)</f>
        <v>39</v>
      </c>
      <c r="E77">
        <f>VLOOKUP($A77,'table 1008C'!$C$10:$O$796,W$3,FALSE)</f>
        <v>50</v>
      </c>
      <c r="F77">
        <f>VLOOKUP($A77,'table 1008C'!$C$10:$O$796,X$3,FALSE)</f>
        <v>39</v>
      </c>
      <c r="G77">
        <f>VLOOKUP($A77,'table 1008C'!$C$10:$O$796,Y$3,FALSE)</f>
        <v>55</v>
      </c>
      <c r="H77">
        <f>VLOOKUP($A77,'table 1008C'!$C$10:$O$796,Z$3,FALSE)</f>
        <v>60</v>
      </c>
      <c r="I77">
        <f>VLOOKUP($A77,'table 1008C'!$C$10:$O$796,AA$3,FALSE)</f>
        <v>65</v>
      </c>
      <c r="J77">
        <f>VLOOKUP($A77,'table 1008C'!$C$10:$O$796,AB$3,FALSE)</f>
        <v>15</v>
      </c>
      <c r="K77">
        <f>VLOOKUP($A77,'table 1008C'!$C$10:$O$796,AC$3,FALSE)</f>
        <v>4</v>
      </c>
      <c r="L77">
        <f>VLOOKUP($A77,'table 1008C'!$C$10:$O$796,AD$3,FALSE)</f>
        <v>0</v>
      </c>
      <c r="M77">
        <f>VLOOKUP($A77,'table 1008C'!$C$10:$O$796,AE$3,FALSE)</f>
        <v>0</v>
      </c>
      <c r="N77">
        <f>VLOOKUP($A77,'table 1008C'!$C$10:$O$796,AF$3,FALSE)</f>
        <v>0</v>
      </c>
      <c r="O77">
        <f>VLOOKUP($A77,'table 1008C'!$C$10:$O$796,AG$3,FALSE)</f>
        <v>26</v>
      </c>
      <c r="V77">
        <f>IF(D77="..","..",VLOOKUP($A77,'16-64 population'!$A$8:$L$432,V$3,FALSE))</f>
        <v>45390</v>
      </c>
      <c r="W77">
        <f>IF(E77="..","..",VLOOKUP($A77,'16-64 population'!$A$8:$L$432,W$3,FALSE))</f>
        <v>45338</v>
      </c>
      <c r="X77">
        <f>IF(F77="..","..",VLOOKUP($A77,'16-64 population'!$A$8:$L$432,X$3,FALSE))</f>
        <v>45199</v>
      </c>
      <c r="Y77">
        <f>IF(G77="..","..",VLOOKUP($A77,'16-64 population'!$A$8:$L$432,Y$3,FALSE))</f>
        <v>44516</v>
      </c>
      <c r="Z77">
        <f>IF(H77="..","..",VLOOKUP($A77,'16-64 population'!$A$8:$L$432,Z$3,FALSE))</f>
        <v>43915</v>
      </c>
      <c r="AA77">
        <f>IF(I77="..","..",VLOOKUP($A77,'16-64 population'!$A$8:$L$432,AA$3,FALSE))</f>
        <v>43511</v>
      </c>
      <c r="AB77">
        <f>IF(J77="..","..",VLOOKUP($A77,'16-64 population'!$A$8:$L$432,AB$3,FALSE))</f>
        <v>43183</v>
      </c>
      <c r="AC77">
        <f>IF(K77="..","..",VLOOKUP($A77,'16-64 population'!$A$8:$L$432,AC$3,FALSE))</f>
        <v>42509</v>
      </c>
      <c r="AD77">
        <f>IF(L77="..","..",VLOOKUP($A77,'16-64 population'!$A$8:$L$432,AD$3,FALSE))</f>
        <v>41841</v>
      </c>
      <c r="AE77">
        <f>IF(M77="..","..",VLOOKUP($A77,'16-64 population'!$A$8:$L$432,AE$3,FALSE))</f>
        <v>41561</v>
      </c>
      <c r="AF77">
        <f>IF(N77="..","..",VLOOKUP($A77,'16-64 population'!$A$8:$L$432,AF$3,FALSE))</f>
        <v>41200</v>
      </c>
      <c r="AG77">
        <f>IF(O77="..","..",VLOOKUP($A77,'16-64 population'!$A$8:$M$432,AG$3,FALSE))</f>
        <v>41000</v>
      </c>
      <c r="AM77">
        <f t="shared" si="12"/>
        <v>0.85922009253139453</v>
      </c>
      <c r="AN77">
        <f t="shared" si="13"/>
        <v>1.1028276500948431</v>
      </c>
      <c r="AO77">
        <f t="shared" si="14"/>
        <v>0.86285094802982365</v>
      </c>
      <c r="AP77">
        <f t="shared" si="15"/>
        <v>1.2355108275676161</v>
      </c>
      <c r="AQ77">
        <f t="shared" si="16"/>
        <v>1.3662757599908915</v>
      </c>
      <c r="AR77">
        <f t="shared" si="17"/>
        <v>1.4938751120406333</v>
      </c>
      <c r="AS77">
        <f t="shared" si="18"/>
        <v>0.34735891438760624</v>
      </c>
      <c r="AT77">
        <f t="shared" si="19"/>
        <v>9.4097720482721303E-2</v>
      </c>
      <c r="AU77">
        <f t="shared" si="20"/>
        <v>0</v>
      </c>
      <c r="AV77">
        <f t="shared" si="21"/>
        <v>0</v>
      </c>
      <c r="AW77">
        <f t="shared" si="22"/>
        <v>0</v>
      </c>
      <c r="AX77">
        <f t="shared" si="22"/>
        <v>0.63414634146341464</v>
      </c>
    </row>
    <row r="78" spans="1:50" x14ac:dyDescent="0.3">
      <c r="A78" t="s">
        <v>289</v>
      </c>
      <c r="B78" t="str">
        <f>VLOOKUP($A78,class!$A$1:$B$455,2,FALSE)</f>
        <v>Shire District</v>
      </c>
      <c r="C78" t="str">
        <f>IFERROR(VLOOKUP($A78,classifications!A$3:C$334,3,FALSE),VLOOKUP($A78,classifications!I$2:K$28,3,FALSE))</f>
        <v>Predominantly Urban</v>
      </c>
      <c r="D78">
        <f>VLOOKUP($A78,'table 1008C'!$C$10:$O$796,V$3,FALSE)</f>
        <v>117</v>
      </c>
      <c r="E78">
        <f>VLOOKUP($A78,'table 1008C'!$C$10:$O$796,W$3,FALSE)</f>
        <v>166</v>
      </c>
      <c r="F78">
        <f>VLOOKUP($A78,'table 1008C'!$C$10:$O$796,X$3,FALSE)</f>
        <v>112</v>
      </c>
      <c r="G78">
        <f>VLOOKUP($A78,'table 1008C'!$C$10:$O$796,Y$3,FALSE)</f>
        <v>126</v>
      </c>
      <c r="H78">
        <f>VLOOKUP($A78,'table 1008C'!$C$10:$O$796,Z$3,FALSE)</f>
        <v>9</v>
      </c>
      <c r="I78">
        <f>VLOOKUP($A78,'table 1008C'!$C$10:$O$796,AA$3,FALSE)</f>
        <v>88</v>
      </c>
      <c r="J78">
        <f>VLOOKUP($A78,'table 1008C'!$C$10:$O$796,AB$3,FALSE)</f>
        <v>113</v>
      </c>
      <c r="K78">
        <f>VLOOKUP($A78,'table 1008C'!$C$10:$O$796,AC$3,FALSE)</f>
        <v>1</v>
      </c>
      <c r="L78">
        <f>VLOOKUP($A78,'table 1008C'!$C$10:$O$796,AD$3,FALSE)</f>
        <v>33</v>
      </c>
      <c r="M78">
        <f>VLOOKUP($A78,'table 1008C'!$C$10:$O$796,AE$3,FALSE)</f>
        <v>94</v>
      </c>
      <c r="N78">
        <f>VLOOKUP($A78,'table 1008C'!$C$10:$O$796,AF$3,FALSE)</f>
        <v>25</v>
      </c>
      <c r="O78">
        <f>VLOOKUP($A78,'table 1008C'!$C$10:$O$796,AG$3,FALSE)</f>
        <v>135</v>
      </c>
      <c r="V78">
        <f>IF(D78="..","..",VLOOKUP($A78,'16-64 population'!$A$8:$L$432,V$3,FALSE))</f>
        <v>38865</v>
      </c>
      <c r="W78">
        <f>IF(E78="..","..",VLOOKUP($A78,'16-64 population'!$A$8:$L$432,W$3,FALSE))</f>
        <v>39577</v>
      </c>
      <c r="X78">
        <f>IF(F78="..","..",VLOOKUP($A78,'16-64 population'!$A$8:$L$432,X$3,FALSE))</f>
        <v>40476</v>
      </c>
      <c r="Y78">
        <f>IF(G78="..","..",VLOOKUP($A78,'16-64 population'!$A$8:$L$432,Y$3,FALSE))</f>
        <v>41045</v>
      </c>
      <c r="Z78">
        <f>IF(H78="..","..",VLOOKUP($A78,'16-64 population'!$A$8:$L$432,Z$3,FALSE))</f>
        <v>41612</v>
      </c>
      <c r="AA78">
        <f>IF(I78="..","..",VLOOKUP($A78,'16-64 population'!$A$8:$L$432,AA$3,FALSE))</f>
        <v>42256</v>
      </c>
      <c r="AB78">
        <f>IF(J78="..","..",VLOOKUP($A78,'16-64 population'!$A$8:$L$432,AB$3,FALSE))</f>
        <v>42977</v>
      </c>
      <c r="AC78">
        <f>IF(K78="..","..",VLOOKUP($A78,'16-64 population'!$A$8:$L$432,AC$3,FALSE))</f>
        <v>43683</v>
      </c>
      <c r="AD78">
        <f>IF(L78="..","..",VLOOKUP($A78,'16-64 population'!$A$8:$L$432,AD$3,FALSE))</f>
        <v>44424</v>
      </c>
      <c r="AE78">
        <f>IF(M78="..","..",VLOOKUP($A78,'16-64 population'!$A$8:$L$432,AE$3,FALSE))</f>
        <v>44947</v>
      </c>
      <c r="AF78">
        <f>IF(N78="..","..",VLOOKUP($A78,'16-64 population'!$A$8:$L$432,AF$3,FALSE))</f>
        <v>45702</v>
      </c>
      <c r="AG78">
        <f>IF(O78="..","..",VLOOKUP($A78,'16-64 population'!$A$8:$M$432,AG$3,FALSE))</f>
        <v>46042</v>
      </c>
      <c r="AM78">
        <f t="shared" si="12"/>
        <v>3.0104206869934385</v>
      </c>
      <c r="AN78">
        <f t="shared" si="13"/>
        <v>4.1943553073754964</v>
      </c>
      <c r="AO78">
        <f t="shared" si="14"/>
        <v>2.7670718450439766</v>
      </c>
      <c r="AP78">
        <f t="shared" si="15"/>
        <v>3.0698014374467046</v>
      </c>
      <c r="AQ78">
        <f t="shared" si="16"/>
        <v>0.21628376429875995</v>
      </c>
      <c r="AR78">
        <f t="shared" si="17"/>
        <v>2.0825444907232109</v>
      </c>
      <c r="AS78">
        <f t="shared" si="18"/>
        <v>2.6293133536542803</v>
      </c>
      <c r="AT78">
        <f t="shared" si="19"/>
        <v>2.2892200627246298E-2</v>
      </c>
      <c r="AU78">
        <f t="shared" si="20"/>
        <v>0.74284170718530529</v>
      </c>
      <c r="AV78">
        <f t="shared" si="21"/>
        <v>2.0913520368433933</v>
      </c>
      <c r="AW78">
        <f t="shared" si="22"/>
        <v>0.54702201216576962</v>
      </c>
      <c r="AX78">
        <f t="shared" si="22"/>
        <v>2.9321054689196817</v>
      </c>
    </row>
    <row r="79" spans="1:50" x14ac:dyDescent="0.3">
      <c r="A79" t="s">
        <v>29</v>
      </c>
      <c r="B79" t="str">
        <f>VLOOKUP($A79,class!$A$1:$B$455,2,FALSE)</f>
        <v>Unitary Authority</v>
      </c>
      <c r="C79" t="str">
        <f>IFERROR(VLOOKUP($A79,classifications!A$3:C$334,3,FALSE),VLOOKUP($A79,classifications!I$2:K$28,3,FALSE))</f>
        <v>Predominantly Rural</v>
      </c>
      <c r="D79">
        <f>VLOOKUP($A79,'table 1008C'!$C$10:$O$796,V$3,FALSE)</f>
        <v>822</v>
      </c>
      <c r="E79">
        <f>VLOOKUP($A79,'table 1008C'!$C$10:$O$796,W$3,FALSE)</f>
        <v>856</v>
      </c>
      <c r="F79">
        <f>VLOOKUP($A79,'table 1008C'!$C$10:$O$796,X$3,FALSE)</f>
        <v>774</v>
      </c>
      <c r="G79">
        <f>VLOOKUP($A79,'table 1008C'!$C$10:$O$796,Y$3,FALSE)</f>
        <v>776</v>
      </c>
      <c r="H79">
        <f>VLOOKUP($A79,'table 1008C'!$C$10:$O$796,Z$3,FALSE)</f>
        <v>588</v>
      </c>
      <c r="I79">
        <f>VLOOKUP($A79,'table 1008C'!$C$10:$O$796,AA$3,FALSE)</f>
        <v>1166</v>
      </c>
      <c r="J79">
        <f>VLOOKUP($A79,'table 1008C'!$C$10:$O$796,AB$3,FALSE)</f>
        <v>712</v>
      </c>
      <c r="K79">
        <f>VLOOKUP($A79,'table 1008C'!$C$10:$O$796,AC$3,FALSE)</f>
        <v>804</v>
      </c>
      <c r="L79">
        <f>VLOOKUP($A79,'table 1008C'!$C$10:$O$796,AD$3,FALSE)</f>
        <v>839</v>
      </c>
      <c r="M79">
        <f>VLOOKUP($A79,'table 1008C'!$C$10:$O$796,AE$3,FALSE)</f>
        <v>867</v>
      </c>
      <c r="N79">
        <f>VLOOKUP($A79,'table 1008C'!$C$10:$O$796,AF$3,FALSE)</f>
        <v>832</v>
      </c>
      <c r="O79">
        <f>VLOOKUP($A79,'table 1008C'!$C$10:$O$796,AG$3,FALSE)</f>
        <v>814</v>
      </c>
      <c r="V79">
        <f>IF(D79="..","..",VLOOKUP($A79,'16-64 population'!$A$8:$L$432,V$3,FALSE))</f>
        <v>325877</v>
      </c>
      <c r="W79">
        <f>IF(E79="..","..",VLOOKUP($A79,'16-64 population'!$A$8:$L$432,W$3,FALSE))</f>
        <v>326609</v>
      </c>
      <c r="X79">
        <f>IF(F79="..","..",VLOOKUP($A79,'16-64 population'!$A$8:$L$432,X$3,FALSE))</f>
        <v>327287</v>
      </c>
      <c r="Y79">
        <f>IF(G79="..","..",VLOOKUP($A79,'16-64 population'!$A$8:$L$432,Y$3,FALSE))</f>
        <v>325751</v>
      </c>
      <c r="Z79">
        <f>IF(H79="..","..",VLOOKUP($A79,'16-64 population'!$A$8:$L$432,Z$3,FALSE))</f>
        <v>324943</v>
      </c>
      <c r="AA79">
        <f>IF(I79="..","..",VLOOKUP($A79,'16-64 population'!$A$8:$L$432,AA$3,FALSE))</f>
        <v>324769</v>
      </c>
      <c r="AB79">
        <f>IF(J79="..","..",VLOOKUP($A79,'16-64 population'!$A$8:$L$432,AB$3,FALSE))</f>
        <v>325537</v>
      </c>
      <c r="AC79">
        <f>IF(K79="..","..",VLOOKUP($A79,'16-64 population'!$A$8:$L$432,AC$3,FALSE))</f>
        <v>326650</v>
      </c>
      <c r="AD79">
        <f>IF(L79="..","..",VLOOKUP($A79,'16-64 population'!$A$8:$L$432,AD$3,FALSE))</f>
        <v>328931</v>
      </c>
      <c r="AE79">
        <f>IF(M79="..","..",VLOOKUP($A79,'16-64 population'!$A$8:$L$432,AE$3,FALSE))</f>
        <v>330270</v>
      </c>
      <c r="AF79">
        <f>IF(N79="..","..",VLOOKUP($A79,'16-64 population'!$A$8:$L$432,AF$3,FALSE))</f>
        <v>330159</v>
      </c>
      <c r="AG79">
        <f>IF(O79="..","..",VLOOKUP($A79,'16-64 population'!$A$8:$M$432,AG$3,FALSE))</f>
        <v>331296</v>
      </c>
      <c r="AM79">
        <f t="shared" si="12"/>
        <v>2.5224241048002773</v>
      </c>
      <c r="AN79">
        <f t="shared" si="13"/>
        <v>2.620870827197046</v>
      </c>
      <c r="AO79">
        <f t="shared" si="14"/>
        <v>2.3648968642200883</v>
      </c>
      <c r="AP79">
        <f t="shared" si="15"/>
        <v>2.3821876218338547</v>
      </c>
      <c r="AQ79">
        <f t="shared" si="16"/>
        <v>1.8095481361346453</v>
      </c>
      <c r="AR79">
        <f t="shared" si="17"/>
        <v>3.5902441427599308</v>
      </c>
      <c r="AS79">
        <f t="shared" si="18"/>
        <v>2.1871553771153511</v>
      </c>
      <c r="AT79">
        <f t="shared" si="19"/>
        <v>2.4613500688810657</v>
      </c>
      <c r="AU79">
        <f t="shared" si="20"/>
        <v>2.550686922181248</v>
      </c>
      <c r="AV79">
        <f t="shared" si="21"/>
        <v>2.6251248978108821</v>
      </c>
      <c r="AW79">
        <f t="shared" si="22"/>
        <v>2.5199979403862987</v>
      </c>
      <c r="AX79">
        <f t="shared" si="22"/>
        <v>2.4570172896744906</v>
      </c>
    </row>
    <row r="80" spans="1:50" x14ac:dyDescent="0.3">
      <c r="A80" t="s">
        <v>184</v>
      </c>
      <c r="B80" t="str">
        <f>VLOOKUP($A80,class!$A$1:$B$455,2,FALSE)</f>
        <v>Shire District</v>
      </c>
      <c r="C80" t="str">
        <f>IFERROR(VLOOKUP($A80,classifications!A$3:C$334,3,FALSE),VLOOKUP($A80,classifications!I$2:K$28,3,FALSE))</f>
        <v>Predominantly Rural</v>
      </c>
      <c r="D80">
        <f>VLOOKUP($A80,'table 1008C'!$C$10:$O$796,V$3,FALSE)</f>
        <v>42</v>
      </c>
      <c r="E80">
        <f>VLOOKUP($A80,'table 1008C'!$C$10:$O$796,W$3,FALSE)</f>
        <v>67</v>
      </c>
      <c r="F80">
        <f>VLOOKUP($A80,'table 1008C'!$C$10:$O$796,X$3,FALSE)</f>
        <v>242</v>
      </c>
      <c r="G80">
        <f>VLOOKUP($A80,'table 1008C'!$C$10:$O$796,Y$3,FALSE)</f>
        <v>202</v>
      </c>
      <c r="H80">
        <f>VLOOKUP($A80,'table 1008C'!$C$10:$O$796,Z$3,FALSE)</f>
        <v>74</v>
      </c>
      <c r="I80">
        <f>VLOOKUP($A80,'table 1008C'!$C$10:$O$796,AA$3,FALSE)</f>
        <v>143</v>
      </c>
      <c r="J80">
        <f>VLOOKUP($A80,'table 1008C'!$C$10:$O$796,AB$3,FALSE)</f>
        <v>59</v>
      </c>
      <c r="K80">
        <f>VLOOKUP($A80,'table 1008C'!$C$10:$O$796,AC$3,FALSE)</f>
        <v>225</v>
      </c>
      <c r="L80">
        <f>VLOOKUP($A80,'table 1008C'!$C$10:$O$796,AD$3,FALSE)</f>
        <v>208</v>
      </c>
      <c r="M80">
        <f>VLOOKUP($A80,'table 1008C'!$C$10:$O$796,AE$3,FALSE)</f>
        <v>466</v>
      </c>
      <c r="N80">
        <f>VLOOKUP($A80,'table 1008C'!$C$10:$O$796,AF$3,FALSE)</f>
        <v>150</v>
      </c>
      <c r="O80">
        <f>VLOOKUP($A80,'table 1008C'!$C$10:$O$796,AG$3,FALSE)</f>
        <v>105</v>
      </c>
      <c r="V80">
        <f>IF(D80="..","..",VLOOKUP($A80,'16-64 population'!$A$8:$L$432,V$3,FALSE))</f>
        <v>50882</v>
      </c>
      <c r="W80">
        <f>IF(E80="..","..",VLOOKUP($A80,'16-64 population'!$A$8:$L$432,W$3,FALSE))</f>
        <v>50555</v>
      </c>
      <c r="X80">
        <f>IF(F80="..","..",VLOOKUP($A80,'16-64 population'!$A$8:$L$432,X$3,FALSE))</f>
        <v>50690</v>
      </c>
      <c r="Y80">
        <f>IF(G80="..","..",VLOOKUP($A80,'16-64 population'!$A$8:$L$432,Y$3,FALSE))</f>
        <v>50260</v>
      </c>
      <c r="Z80">
        <f>IF(H80="..","..",VLOOKUP($A80,'16-64 population'!$A$8:$L$432,Z$3,FALSE))</f>
        <v>50351</v>
      </c>
      <c r="AA80">
        <f>IF(I80="..","..",VLOOKUP($A80,'16-64 population'!$A$8:$L$432,AA$3,FALSE))</f>
        <v>50417</v>
      </c>
      <c r="AB80">
        <f>IF(J80="..","..",VLOOKUP($A80,'16-64 population'!$A$8:$L$432,AB$3,FALSE))</f>
        <v>50637</v>
      </c>
      <c r="AC80">
        <f>IF(K80="..","..",VLOOKUP($A80,'16-64 population'!$A$8:$L$432,AC$3,FALSE))</f>
        <v>50669</v>
      </c>
      <c r="AD80">
        <f>IF(L80="..","..",VLOOKUP($A80,'16-64 population'!$A$8:$L$432,AD$3,FALSE))</f>
        <v>51218</v>
      </c>
      <c r="AE80">
        <f>IF(M80="..","..",VLOOKUP($A80,'16-64 population'!$A$8:$L$432,AE$3,FALSE))</f>
        <v>51665</v>
      </c>
      <c r="AF80">
        <f>IF(N80="..","..",VLOOKUP($A80,'16-64 population'!$A$8:$L$432,AF$3,FALSE))</f>
        <v>51779</v>
      </c>
      <c r="AG80">
        <f>IF(O80="..","..",VLOOKUP($A80,'16-64 population'!$A$8:$M$432,AG$3,FALSE))</f>
        <v>51791</v>
      </c>
      <c r="AM80">
        <f t="shared" si="12"/>
        <v>0.82543925160174525</v>
      </c>
      <c r="AN80">
        <f t="shared" si="13"/>
        <v>1.3252892888932846</v>
      </c>
      <c r="AO80">
        <f t="shared" si="14"/>
        <v>4.7741171828763074</v>
      </c>
      <c r="AP80">
        <f t="shared" si="15"/>
        <v>4.0191006764822923</v>
      </c>
      <c r="AQ80">
        <f t="shared" si="16"/>
        <v>1.4696828265575659</v>
      </c>
      <c r="AR80">
        <f t="shared" si="17"/>
        <v>2.8363448836701903</v>
      </c>
      <c r="AS80">
        <f t="shared" si="18"/>
        <v>1.1651559136599718</v>
      </c>
      <c r="AT80">
        <f t="shared" si="19"/>
        <v>4.4405849730604512</v>
      </c>
      <c r="AU80">
        <f t="shared" si="20"/>
        <v>4.0610722792768161</v>
      </c>
      <c r="AV80">
        <f t="shared" si="21"/>
        <v>9.0196457950256459</v>
      </c>
      <c r="AW80">
        <f t="shared" si="22"/>
        <v>2.8969273257498211</v>
      </c>
      <c r="AX80">
        <f t="shared" si="22"/>
        <v>2.0273792743913037</v>
      </c>
    </row>
    <row r="81" spans="1:50" x14ac:dyDescent="0.3">
      <c r="A81" t="s">
        <v>34</v>
      </c>
      <c r="B81" t="str">
        <f>VLOOKUP($A81,class!$A$1:$B$455,2,FALSE)</f>
        <v>Unitary Authority</v>
      </c>
      <c r="C81" t="str">
        <f>IFERROR(VLOOKUP($A81,classifications!A$3:C$334,3,FALSE),VLOOKUP($A81,classifications!I$2:K$28,3,FALSE))</f>
        <v>Predominantly Rural</v>
      </c>
      <c r="D81">
        <f>VLOOKUP($A81,'table 1008C'!$C$10:$O$796,V$3,FALSE)</f>
        <v>379</v>
      </c>
      <c r="E81">
        <f>VLOOKUP($A81,'table 1008C'!$C$10:$O$796,W$3,FALSE)</f>
        <v>374</v>
      </c>
      <c r="F81">
        <f>VLOOKUP($A81,'table 1008C'!$C$10:$O$796,X$3,FALSE)</f>
        <v>275</v>
      </c>
      <c r="G81">
        <f>VLOOKUP($A81,'table 1008C'!$C$10:$O$796,Y$3,FALSE)</f>
        <v>316</v>
      </c>
      <c r="H81">
        <f>VLOOKUP($A81,'table 1008C'!$C$10:$O$796,Z$3,FALSE)</f>
        <v>353</v>
      </c>
      <c r="I81">
        <f>VLOOKUP($A81,'table 1008C'!$C$10:$O$796,AA$3,FALSE)</f>
        <v>422</v>
      </c>
      <c r="J81">
        <f>VLOOKUP($A81,'table 1008C'!$C$10:$O$796,AB$3,FALSE)</f>
        <v>111</v>
      </c>
      <c r="K81">
        <f>VLOOKUP($A81,'table 1008C'!$C$10:$O$796,AC$3,FALSE)</f>
        <v>330</v>
      </c>
      <c r="L81">
        <f>VLOOKUP($A81,'table 1008C'!$C$10:$O$796,AD$3,FALSE)</f>
        <v>314</v>
      </c>
      <c r="M81">
        <f>VLOOKUP($A81,'table 1008C'!$C$10:$O$796,AE$3,FALSE)</f>
        <v>658</v>
      </c>
      <c r="N81">
        <f>VLOOKUP($A81,'table 1008C'!$C$10:$O$796,AF$3,FALSE)</f>
        <v>515</v>
      </c>
      <c r="O81">
        <f>VLOOKUP($A81,'table 1008C'!$C$10:$O$796,AG$3,FALSE)</f>
        <v>395</v>
      </c>
      <c r="V81">
        <f>IF(D81="..","..",VLOOKUP($A81,'16-64 population'!$A$8:$L$432,V$3,FALSE))</f>
        <v>330368</v>
      </c>
      <c r="W81">
        <f>IF(E81="..","..",VLOOKUP($A81,'16-64 population'!$A$8:$L$432,W$3,FALSE))</f>
        <v>331665</v>
      </c>
      <c r="X81">
        <f>IF(F81="..","..",VLOOKUP($A81,'16-64 population'!$A$8:$L$432,X$3,FALSE))</f>
        <v>331820</v>
      </c>
      <c r="Y81">
        <f>IF(G81="..","..",VLOOKUP($A81,'16-64 population'!$A$8:$L$432,Y$3,FALSE))</f>
        <v>329226</v>
      </c>
      <c r="Z81">
        <f>IF(H81="..","..",VLOOKUP($A81,'16-64 population'!$A$8:$L$432,Z$3,FALSE))</f>
        <v>328565</v>
      </c>
      <c r="AA81">
        <f>IF(I81="..","..",VLOOKUP($A81,'16-64 population'!$A$8:$L$432,AA$3,FALSE))</f>
        <v>327644</v>
      </c>
      <c r="AB81">
        <f>IF(J81="..","..",VLOOKUP($A81,'16-64 population'!$A$8:$L$432,AB$3,FALSE))</f>
        <v>327276</v>
      </c>
      <c r="AC81">
        <f>IF(K81="..","..",VLOOKUP($A81,'16-64 population'!$A$8:$L$432,AC$3,FALSE))</f>
        <v>327250</v>
      </c>
      <c r="AD81">
        <f>IF(L81="..","..",VLOOKUP($A81,'16-64 population'!$A$8:$L$432,AD$3,FALSE))</f>
        <v>326884</v>
      </c>
      <c r="AE81">
        <f>IF(M81="..","..",VLOOKUP($A81,'16-64 population'!$A$8:$L$432,AE$3,FALSE))</f>
        <v>327557</v>
      </c>
      <c r="AF81">
        <f>IF(N81="..","..",VLOOKUP($A81,'16-64 population'!$A$8:$L$432,AF$3,FALSE))</f>
        <v>328496</v>
      </c>
      <c r="AG81">
        <f>IF(O81="..","..",VLOOKUP($A81,'16-64 population'!$A$8:$M$432,AG$3,FALSE))</f>
        <v>330290</v>
      </c>
      <c r="AM81">
        <f t="shared" si="12"/>
        <v>1.1472055404881829</v>
      </c>
      <c r="AN81">
        <f t="shared" si="13"/>
        <v>1.1276438575068215</v>
      </c>
      <c r="AO81">
        <f t="shared" si="14"/>
        <v>0.82876258212283771</v>
      </c>
      <c r="AP81">
        <f t="shared" si="15"/>
        <v>0.95982698814795919</v>
      </c>
      <c r="AQ81">
        <f t="shared" si="16"/>
        <v>1.0743688463469938</v>
      </c>
      <c r="AR81">
        <f t="shared" si="17"/>
        <v>1.2879832989464175</v>
      </c>
      <c r="AS81">
        <f t="shared" si="18"/>
        <v>0.3391632750339163</v>
      </c>
      <c r="AT81">
        <f t="shared" si="19"/>
        <v>1.0084033613445378</v>
      </c>
      <c r="AU81">
        <f t="shared" si="20"/>
        <v>0.96058540644387602</v>
      </c>
      <c r="AV81">
        <f t="shared" si="21"/>
        <v>2.0088106802785468</v>
      </c>
      <c r="AW81">
        <f t="shared" si="22"/>
        <v>1.5677512054941309</v>
      </c>
      <c r="AX81">
        <f t="shared" si="22"/>
        <v>1.195918738078658</v>
      </c>
    </row>
    <row r="82" spans="1:50" x14ac:dyDescent="0.3">
      <c r="A82" t="s">
        <v>15</v>
      </c>
      <c r="B82" t="str">
        <f>VLOOKUP($A82,class!$A$1:$B$455,2,FALSE)</f>
        <v>Metropolitan District</v>
      </c>
      <c r="C82" t="str">
        <f>IFERROR(VLOOKUP($A82,classifications!A$3:C$334,3,FALSE),VLOOKUP($A82,classifications!I$2:K$28,3,FALSE))</f>
        <v>Predominantly Urban</v>
      </c>
      <c r="D82">
        <f>VLOOKUP($A82,'table 1008C'!$C$10:$O$796,V$3,FALSE)</f>
        <v>363</v>
      </c>
      <c r="E82">
        <f>VLOOKUP($A82,'table 1008C'!$C$10:$O$796,W$3,FALSE)</f>
        <v>298</v>
      </c>
      <c r="F82">
        <f>VLOOKUP($A82,'table 1008C'!$C$10:$O$796,X$3,FALSE)</f>
        <v>367</v>
      </c>
      <c r="G82">
        <f>VLOOKUP($A82,'table 1008C'!$C$10:$O$796,Y$3,FALSE)</f>
        <v>414</v>
      </c>
      <c r="H82">
        <f>VLOOKUP($A82,'table 1008C'!$C$10:$O$796,Z$3,FALSE)</f>
        <v>329</v>
      </c>
      <c r="I82">
        <f>VLOOKUP($A82,'table 1008C'!$C$10:$O$796,AA$3,FALSE)</f>
        <v>407</v>
      </c>
      <c r="J82">
        <f>VLOOKUP($A82,'table 1008C'!$C$10:$O$796,AB$3,FALSE)</f>
        <v>241</v>
      </c>
      <c r="K82">
        <f>VLOOKUP($A82,'table 1008C'!$C$10:$O$796,AC$3,FALSE)</f>
        <v>411</v>
      </c>
      <c r="L82">
        <f>VLOOKUP($A82,'table 1008C'!$C$10:$O$796,AD$3,FALSE)</f>
        <v>223</v>
      </c>
      <c r="M82">
        <f>VLOOKUP($A82,'table 1008C'!$C$10:$O$796,AE$3,FALSE)</f>
        <v>336</v>
      </c>
      <c r="N82">
        <f>VLOOKUP($A82,'table 1008C'!$C$10:$O$796,AF$3,FALSE)</f>
        <v>199</v>
      </c>
      <c r="O82">
        <f>VLOOKUP($A82,'table 1008C'!$C$10:$O$796,AG$3,FALSE)</f>
        <v>163</v>
      </c>
      <c r="V82">
        <f>IF(D82="..","..",VLOOKUP($A82,'16-64 population'!$A$8:$L$432,V$3,FALSE))</f>
        <v>200470</v>
      </c>
      <c r="W82">
        <f>IF(E82="..","..",VLOOKUP($A82,'16-64 population'!$A$8:$L$432,W$3,FALSE))</f>
        <v>203482</v>
      </c>
      <c r="X82">
        <f>IF(F82="..","..",VLOOKUP($A82,'16-64 population'!$A$8:$L$432,X$3,FALSE))</f>
        <v>207471</v>
      </c>
      <c r="Y82">
        <f>IF(G82="..","..",VLOOKUP($A82,'16-64 population'!$A$8:$L$432,Y$3,FALSE))</f>
        <v>211116</v>
      </c>
      <c r="Z82">
        <f>IF(H82="..","..",VLOOKUP($A82,'16-64 population'!$A$8:$L$432,Z$3,FALSE))</f>
        <v>215097</v>
      </c>
      <c r="AA82">
        <f>IF(I82="..","..",VLOOKUP($A82,'16-64 population'!$A$8:$L$432,AA$3,FALSE))</f>
        <v>219869</v>
      </c>
      <c r="AB82">
        <f>IF(J82="..","..",VLOOKUP($A82,'16-64 population'!$A$8:$L$432,AB$3,FALSE))</f>
        <v>227313</v>
      </c>
      <c r="AC82">
        <f>IF(K82="..","..",VLOOKUP($A82,'16-64 population'!$A$8:$L$432,AC$3,FALSE))</f>
        <v>234533</v>
      </c>
      <c r="AD82">
        <f>IF(L82="..","..",VLOOKUP($A82,'16-64 population'!$A$8:$L$432,AD$3,FALSE))</f>
        <v>240250</v>
      </c>
      <c r="AE82">
        <f>IF(M82="..","..",VLOOKUP($A82,'16-64 population'!$A$8:$L$432,AE$3,FALSE))</f>
        <v>245227</v>
      </c>
      <c r="AF82">
        <f>IF(N82="..","..",VLOOKUP($A82,'16-64 population'!$A$8:$L$432,AF$3,FALSE))</f>
        <v>249005</v>
      </c>
      <c r="AG82">
        <f>IF(O82="..","..",VLOOKUP($A82,'16-64 population'!$A$8:$M$432,AG$3,FALSE))</f>
        <v>255941</v>
      </c>
      <c r="AM82">
        <f t="shared" si="12"/>
        <v>1.810744749837881</v>
      </c>
      <c r="AN82">
        <f t="shared" si="13"/>
        <v>1.4645030027225996</v>
      </c>
      <c r="AO82">
        <f t="shared" si="14"/>
        <v>1.768921921617961</v>
      </c>
      <c r="AP82">
        <f t="shared" si="15"/>
        <v>1.9610072187801966</v>
      </c>
      <c r="AQ82">
        <f t="shared" si="16"/>
        <v>1.5295424854832935</v>
      </c>
      <c r="AR82">
        <f t="shared" si="17"/>
        <v>1.8511022472472245</v>
      </c>
      <c r="AS82">
        <f t="shared" si="18"/>
        <v>1.0602121304104912</v>
      </c>
      <c r="AT82">
        <f t="shared" si="19"/>
        <v>1.7524186361833944</v>
      </c>
      <c r="AU82">
        <f t="shared" si="20"/>
        <v>0.92819979188345469</v>
      </c>
      <c r="AV82">
        <f t="shared" si="21"/>
        <v>1.370159077099993</v>
      </c>
      <c r="AW82">
        <f t="shared" si="22"/>
        <v>0.79918073934258349</v>
      </c>
      <c r="AX82">
        <f t="shared" si="22"/>
        <v>0.6368655276020645</v>
      </c>
    </row>
    <row r="83" spans="1:50" x14ac:dyDescent="0.3">
      <c r="A83" t="s">
        <v>320</v>
      </c>
      <c r="B83" t="str">
        <f>VLOOKUP($A83,class!$A$1:$B$455,2,FALSE)</f>
        <v>Shire District</v>
      </c>
      <c r="C83" t="str">
        <f>IFERROR(VLOOKUP($A83,classifications!A$3:C$334,3,FALSE),VLOOKUP($A83,classifications!I$2:K$28,3,FALSE))</f>
        <v>Predominantly Rural</v>
      </c>
      <c r="D83">
        <f>VLOOKUP($A83,'table 1008C'!$C$10:$O$796,V$3,FALSE)</f>
        <v>47</v>
      </c>
      <c r="E83">
        <f>VLOOKUP($A83,'table 1008C'!$C$10:$O$796,W$3,FALSE)</f>
        <v>118</v>
      </c>
      <c r="F83">
        <f>VLOOKUP($A83,'table 1008C'!$C$10:$O$796,X$3,FALSE)</f>
        <v>92</v>
      </c>
      <c r="G83">
        <f>VLOOKUP($A83,'table 1008C'!$C$10:$O$796,Y$3,FALSE)</f>
        <v>29</v>
      </c>
      <c r="H83">
        <f>VLOOKUP($A83,'table 1008C'!$C$10:$O$796,Z$3,FALSE)</f>
        <v>9</v>
      </c>
      <c r="I83">
        <f>VLOOKUP($A83,'table 1008C'!$C$10:$O$796,AA$3,FALSE)</f>
        <v>95</v>
      </c>
      <c r="J83">
        <f>VLOOKUP($A83,'table 1008C'!$C$10:$O$796,AB$3,FALSE)</f>
        <v>65</v>
      </c>
      <c r="K83">
        <f>VLOOKUP($A83,'table 1008C'!$C$10:$O$796,AC$3,FALSE)</f>
        <v>57</v>
      </c>
      <c r="L83">
        <f>VLOOKUP($A83,'table 1008C'!$C$10:$O$796,AD$3,FALSE)</f>
        <v>24</v>
      </c>
      <c r="M83">
        <f>VLOOKUP($A83,'table 1008C'!$C$10:$O$796,AE$3,FALSE)</f>
        <v>39</v>
      </c>
      <c r="N83">
        <f>VLOOKUP($A83,'table 1008C'!$C$10:$O$796,AF$3,FALSE)</f>
        <v>56</v>
      </c>
      <c r="O83">
        <f>VLOOKUP($A83,'table 1008C'!$C$10:$O$796,AG$3,FALSE)</f>
        <v>4</v>
      </c>
      <c r="V83">
        <f>IF(D83="..","..",VLOOKUP($A83,'16-64 population'!$A$8:$L$432,V$3,FALSE))</f>
        <v>33834</v>
      </c>
      <c r="W83">
        <f>IF(E83="..","..",VLOOKUP($A83,'16-64 population'!$A$8:$L$432,W$3,FALSE))</f>
        <v>33700</v>
      </c>
      <c r="X83">
        <f>IF(F83="..","..",VLOOKUP($A83,'16-64 population'!$A$8:$L$432,X$3,FALSE))</f>
        <v>33507</v>
      </c>
      <c r="Y83">
        <f>IF(G83="..","..",VLOOKUP($A83,'16-64 population'!$A$8:$L$432,Y$3,FALSE))</f>
        <v>33097</v>
      </c>
      <c r="Z83">
        <f>IF(H83="..","..",VLOOKUP($A83,'16-64 population'!$A$8:$L$432,Z$3,FALSE))</f>
        <v>32807</v>
      </c>
      <c r="AA83">
        <f>IF(I83="..","..",VLOOKUP($A83,'16-64 population'!$A$8:$L$432,AA$3,FALSE))</f>
        <v>32673</v>
      </c>
      <c r="AB83">
        <f>IF(J83="..","..",VLOOKUP($A83,'16-64 population'!$A$8:$L$432,AB$3,FALSE))</f>
        <v>32499</v>
      </c>
      <c r="AC83">
        <f>IF(K83="..","..",VLOOKUP($A83,'16-64 population'!$A$8:$L$432,AC$3,FALSE))</f>
        <v>32688</v>
      </c>
      <c r="AD83">
        <f>IF(L83="..","..",VLOOKUP($A83,'16-64 population'!$A$8:$L$432,AD$3,FALSE))</f>
        <v>32714</v>
      </c>
      <c r="AE83">
        <f>IF(M83="..","..",VLOOKUP($A83,'16-64 population'!$A$8:$L$432,AE$3,FALSE))</f>
        <v>32665</v>
      </c>
      <c r="AF83">
        <f>IF(N83="..","..",VLOOKUP($A83,'16-64 population'!$A$8:$L$432,AF$3,FALSE))</f>
        <v>32641</v>
      </c>
      <c r="AG83">
        <f>IF(O83="..","..",VLOOKUP($A83,'16-64 population'!$A$8:$M$432,AG$3,FALSE))</f>
        <v>32520</v>
      </c>
      <c r="AM83">
        <f t="shared" si="12"/>
        <v>1.3891351894543948</v>
      </c>
      <c r="AN83">
        <f t="shared" si="13"/>
        <v>3.5014836795252222</v>
      </c>
      <c r="AO83">
        <f t="shared" si="14"/>
        <v>2.7456949294177337</v>
      </c>
      <c r="AP83">
        <f t="shared" si="15"/>
        <v>0.87621234552980631</v>
      </c>
      <c r="AQ83">
        <f t="shared" si="16"/>
        <v>0.27433169750358155</v>
      </c>
      <c r="AR83">
        <f t="shared" si="17"/>
        <v>2.9075995470265967</v>
      </c>
      <c r="AS83">
        <f t="shared" si="18"/>
        <v>2.0000615403550879</v>
      </c>
      <c r="AT83">
        <f t="shared" si="19"/>
        <v>1.7437591776798824</v>
      </c>
      <c r="AU83">
        <f t="shared" si="20"/>
        <v>0.73363086140490308</v>
      </c>
      <c r="AV83">
        <f t="shared" si="21"/>
        <v>1.1939384662482779</v>
      </c>
      <c r="AW83">
        <f t="shared" si="22"/>
        <v>1.7156337122024448</v>
      </c>
      <c r="AX83">
        <f t="shared" si="22"/>
        <v>0.12300123001230011</v>
      </c>
    </row>
    <row r="84" spans="1:50" x14ac:dyDescent="0.3">
      <c r="A84" t="s">
        <v>343</v>
      </c>
      <c r="B84" t="str">
        <f>VLOOKUP($A84,class!$A$1:$B$455,2,FALSE)</f>
        <v>Shire District</v>
      </c>
      <c r="C84" t="str">
        <f>IFERROR(VLOOKUP($A84,classifications!A$3:C$334,3,FALSE),VLOOKUP($A84,classifications!I$2:K$28,3,FALSE))</f>
        <v>Predominantly Urban</v>
      </c>
      <c r="D84">
        <f>VLOOKUP($A84,'table 1008C'!$C$10:$O$796,V$3,FALSE)</f>
        <v>270</v>
      </c>
      <c r="E84">
        <f>VLOOKUP($A84,'table 1008C'!$C$10:$O$796,W$3,FALSE)</f>
        <v>153</v>
      </c>
      <c r="F84">
        <f>VLOOKUP($A84,'table 1008C'!$C$10:$O$796,X$3,FALSE)</f>
        <v>56</v>
      </c>
      <c r="G84">
        <f>VLOOKUP($A84,'table 1008C'!$C$10:$O$796,Y$3,FALSE)</f>
        <v>49</v>
      </c>
      <c r="H84">
        <f>VLOOKUP($A84,'table 1008C'!$C$10:$O$796,Z$3,FALSE)</f>
        <v>81</v>
      </c>
      <c r="I84">
        <f>VLOOKUP($A84,'table 1008C'!$C$10:$O$796,AA$3,FALSE)</f>
        <v>106</v>
      </c>
      <c r="J84">
        <f>VLOOKUP($A84,'table 1008C'!$C$10:$O$796,AB$3,FALSE)</f>
        <v>112</v>
      </c>
      <c r="K84">
        <f>VLOOKUP($A84,'table 1008C'!$C$10:$O$796,AC$3,FALSE)</f>
        <v>249</v>
      </c>
      <c r="L84">
        <f>VLOOKUP($A84,'table 1008C'!$C$10:$O$796,AD$3,FALSE)</f>
        <v>172</v>
      </c>
      <c r="M84">
        <f>VLOOKUP($A84,'table 1008C'!$C$10:$O$796,AE$3,FALSE)</f>
        <v>172</v>
      </c>
      <c r="N84">
        <f>VLOOKUP($A84,'table 1008C'!$C$10:$O$796,AF$3,FALSE)</f>
        <v>200</v>
      </c>
      <c r="O84">
        <f>VLOOKUP($A84,'table 1008C'!$C$10:$O$796,AG$3,FALSE)</f>
        <v>172</v>
      </c>
      <c r="V84">
        <f>IF(D84="..","..",VLOOKUP($A84,'16-64 population'!$A$8:$L$432,V$3,FALSE))</f>
        <v>69347</v>
      </c>
      <c r="W84">
        <f>IF(E84="..","..",VLOOKUP($A84,'16-64 population'!$A$8:$L$432,W$3,FALSE))</f>
        <v>70448</v>
      </c>
      <c r="X84">
        <f>IF(F84="..","..",VLOOKUP($A84,'16-64 population'!$A$8:$L$432,X$3,FALSE))</f>
        <v>71302</v>
      </c>
      <c r="Y84">
        <f>IF(G84="..","..",VLOOKUP($A84,'16-64 population'!$A$8:$L$432,Y$3,FALSE))</f>
        <v>71616</v>
      </c>
      <c r="Z84">
        <f>IF(H84="..","..",VLOOKUP($A84,'16-64 population'!$A$8:$L$432,Z$3,FALSE))</f>
        <v>71796</v>
      </c>
      <c r="AA84">
        <f>IF(I84="..","..",VLOOKUP($A84,'16-64 population'!$A$8:$L$432,AA$3,FALSE))</f>
        <v>72089</v>
      </c>
      <c r="AB84">
        <f>IF(J84="..","..",VLOOKUP($A84,'16-64 population'!$A$8:$L$432,AB$3,FALSE))</f>
        <v>72475</v>
      </c>
      <c r="AC84">
        <f>IF(K84="..","..",VLOOKUP($A84,'16-64 population'!$A$8:$L$432,AC$3,FALSE))</f>
        <v>72633</v>
      </c>
      <c r="AD84">
        <f>IF(L84="..","..",VLOOKUP($A84,'16-64 population'!$A$8:$L$432,AD$3,FALSE))</f>
        <v>72390</v>
      </c>
      <c r="AE84">
        <f>IF(M84="..","..",VLOOKUP($A84,'16-64 population'!$A$8:$L$432,AE$3,FALSE))</f>
        <v>72723</v>
      </c>
      <c r="AF84">
        <f>IF(N84="..","..",VLOOKUP($A84,'16-64 population'!$A$8:$L$432,AF$3,FALSE))</f>
        <v>72385</v>
      </c>
      <c r="AG84">
        <f>IF(O84="..","..",VLOOKUP($A84,'16-64 population'!$A$8:$M$432,AG$3,FALSE))</f>
        <v>72000</v>
      </c>
      <c r="AM84">
        <f t="shared" si="12"/>
        <v>3.8934633077133838</v>
      </c>
      <c r="AN84">
        <f t="shared" si="13"/>
        <v>2.1718146718146718</v>
      </c>
      <c r="AO84">
        <f t="shared" si="14"/>
        <v>0.78539171411741604</v>
      </c>
      <c r="AP84">
        <f t="shared" si="15"/>
        <v>0.68420464700625561</v>
      </c>
      <c r="AQ84">
        <f t="shared" si="16"/>
        <v>1.1281965569112484</v>
      </c>
      <c r="AR84">
        <f t="shared" si="17"/>
        <v>1.470404638710483</v>
      </c>
      <c r="AS84">
        <f t="shared" si="18"/>
        <v>1.5453604691272853</v>
      </c>
      <c r="AT84">
        <f t="shared" si="19"/>
        <v>3.4281937962083351</v>
      </c>
      <c r="AU84">
        <f t="shared" si="20"/>
        <v>2.3760187871252936</v>
      </c>
      <c r="AV84">
        <f t="shared" si="21"/>
        <v>2.3651389519134249</v>
      </c>
      <c r="AW84">
        <f t="shared" si="22"/>
        <v>2.7630033846791462</v>
      </c>
      <c r="AX84">
        <f t="shared" si="22"/>
        <v>2.3888888888888888</v>
      </c>
    </row>
    <row r="85" spans="1:50" x14ac:dyDescent="0.3">
      <c r="A85" t="s">
        <v>121</v>
      </c>
      <c r="B85" t="str">
        <f>VLOOKUP($A85,class!$A$1:$B$455,2,FALSE)</f>
        <v>London Borough</v>
      </c>
      <c r="C85" t="str">
        <f>IFERROR(VLOOKUP($A85,classifications!A$3:C$334,3,FALSE),VLOOKUP($A85,classifications!I$2:K$28,3,FALSE))</f>
        <v>Predominantly Urban</v>
      </c>
      <c r="D85">
        <f>VLOOKUP($A85,'table 1008C'!$C$10:$O$796,V$3,FALSE)</f>
        <v>1037</v>
      </c>
      <c r="E85">
        <f>VLOOKUP($A85,'table 1008C'!$C$10:$O$796,W$3,FALSE)</f>
        <v>761</v>
      </c>
      <c r="F85">
        <f>VLOOKUP($A85,'table 1008C'!$C$10:$O$796,X$3,FALSE)</f>
        <v>583</v>
      </c>
      <c r="G85">
        <f>VLOOKUP($A85,'table 1008C'!$C$10:$O$796,Y$3,FALSE)</f>
        <v>284</v>
      </c>
      <c r="H85">
        <f>VLOOKUP($A85,'table 1008C'!$C$10:$O$796,Z$3,FALSE)</f>
        <v>360</v>
      </c>
      <c r="I85">
        <f>VLOOKUP($A85,'table 1008C'!$C$10:$O$796,AA$3,FALSE)</f>
        <v>972</v>
      </c>
      <c r="J85">
        <f>VLOOKUP($A85,'table 1008C'!$C$10:$O$796,AB$3,FALSE)</f>
        <v>273</v>
      </c>
      <c r="K85">
        <f>VLOOKUP($A85,'table 1008C'!$C$10:$O$796,AC$3,FALSE)</f>
        <v>186</v>
      </c>
      <c r="L85">
        <f>VLOOKUP($A85,'table 1008C'!$C$10:$O$796,AD$3,FALSE)</f>
        <v>155</v>
      </c>
      <c r="M85">
        <f>VLOOKUP($A85,'table 1008C'!$C$10:$O$796,AE$3,FALSE)</f>
        <v>427</v>
      </c>
      <c r="N85">
        <f>VLOOKUP($A85,'table 1008C'!$C$10:$O$796,AF$3,FALSE)</f>
        <v>788</v>
      </c>
      <c r="O85">
        <f>VLOOKUP($A85,'table 1008C'!$C$10:$O$796,AG$3,FALSE)</f>
        <v>342</v>
      </c>
      <c r="V85">
        <f>IF(D85="..","..",VLOOKUP($A85,'16-64 population'!$A$8:$L$432,V$3,FALSE))</f>
        <v>233756</v>
      </c>
      <c r="W85">
        <f>IF(E85="..","..",VLOOKUP($A85,'16-64 population'!$A$8:$L$432,W$3,FALSE))</f>
        <v>236687</v>
      </c>
      <c r="X85">
        <f>IF(F85="..","..",VLOOKUP($A85,'16-64 population'!$A$8:$L$432,X$3,FALSE))</f>
        <v>240851</v>
      </c>
      <c r="Y85">
        <f>IF(G85="..","..",VLOOKUP($A85,'16-64 population'!$A$8:$L$432,Y$3,FALSE))</f>
        <v>242186</v>
      </c>
      <c r="Z85">
        <f>IF(H85="..","..",VLOOKUP($A85,'16-64 population'!$A$8:$L$432,Z$3,FALSE))</f>
        <v>244458</v>
      </c>
      <c r="AA85">
        <f>IF(I85="..","..",VLOOKUP($A85,'16-64 population'!$A$8:$L$432,AA$3,FALSE))</f>
        <v>245783</v>
      </c>
      <c r="AB85">
        <f>IF(J85="..","..",VLOOKUP($A85,'16-64 population'!$A$8:$L$432,AB$3,FALSE))</f>
        <v>247134</v>
      </c>
      <c r="AC85">
        <f>IF(K85="..","..",VLOOKUP($A85,'16-64 population'!$A$8:$L$432,AC$3,FALSE))</f>
        <v>248366</v>
      </c>
      <c r="AD85">
        <f>IF(L85="..","..",VLOOKUP($A85,'16-64 population'!$A$8:$L$432,AD$3,FALSE))</f>
        <v>248175</v>
      </c>
      <c r="AE85">
        <f>IF(M85="..","..",VLOOKUP($A85,'16-64 population'!$A$8:$L$432,AE$3,FALSE))</f>
        <v>247778</v>
      </c>
      <c r="AF85">
        <f>IF(N85="..","..",VLOOKUP($A85,'16-64 population'!$A$8:$L$432,AF$3,FALSE))</f>
        <v>247841</v>
      </c>
      <c r="AG85">
        <f>IF(O85="..","..",VLOOKUP($A85,'16-64 population'!$A$8:$M$432,AG$3,FALSE))</f>
        <v>248678</v>
      </c>
      <c r="AM85">
        <f t="shared" si="12"/>
        <v>4.4362497647119215</v>
      </c>
      <c r="AN85">
        <f t="shared" si="13"/>
        <v>3.2152167208169438</v>
      </c>
      <c r="AO85">
        <f t="shared" si="14"/>
        <v>2.4205836803666996</v>
      </c>
      <c r="AP85">
        <f t="shared" si="15"/>
        <v>1.1726524241698528</v>
      </c>
      <c r="AQ85">
        <f t="shared" si="16"/>
        <v>1.4726456078344747</v>
      </c>
      <c r="AR85">
        <f t="shared" si="17"/>
        <v>3.9547080147935376</v>
      </c>
      <c r="AS85">
        <f t="shared" si="18"/>
        <v>1.1046638665663162</v>
      </c>
      <c r="AT85">
        <f t="shared" si="19"/>
        <v>0.7488947762576198</v>
      </c>
      <c r="AU85">
        <f t="shared" si="20"/>
        <v>0.62455928276417849</v>
      </c>
      <c r="AV85">
        <f t="shared" si="21"/>
        <v>1.7233168400745829</v>
      </c>
      <c r="AW85">
        <f t="shared" si="22"/>
        <v>3.1794577975395515</v>
      </c>
      <c r="AX85">
        <f t="shared" si="22"/>
        <v>1.3752724406662431</v>
      </c>
    </row>
    <row r="86" spans="1:50" x14ac:dyDescent="0.3">
      <c r="A86" t="s">
        <v>158</v>
      </c>
      <c r="B86" t="str">
        <f>VLOOKUP($A86,class!$A$1:$B$455,2,FALSE)</f>
        <v>Shire County</v>
      </c>
      <c r="C86" t="str">
        <f>IFERROR(VLOOKUP($A86,classifications!A$3:C$334,3,FALSE),VLOOKUP($A86,classifications!I$2:K$28,3,FALSE))</f>
        <v>Predominantly Rural</v>
      </c>
      <c r="D86">
        <f>VLOOKUP($A86,'table 1008C'!$C$10:$O$796,V$3,FALSE)</f>
        <v>321</v>
      </c>
      <c r="E86">
        <f>VLOOKUP($A86,'table 1008C'!$C$10:$O$796,W$3,FALSE)</f>
        <v>394</v>
      </c>
      <c r="F86">
        <f>VLOOKUP($A86,'table 1008C'!$C$10:$O$796,X$3,FALSE)</f>
        <v>528</v>
      </c>
      <c r="G86">
        <f>VLOOKUP($A86,'table 1008C'!$C$10:$O$796,Y$3,FALSE)</f>
        <v>388</v>
      </c>
      <c r="H86">
        <f>VLOOKUP($A86,'table 1008C'!$C$10:$O$796,Z$3,FALSE)</f>
        <v>324</v>
      </c>
      <c r="I86">
        <f>VLOOKUP($A86,'table 1008C'!$C$10:$O$796,AA$3,FALSE)</f>
        <v>590</v>
      </c>
      <c r="J86">
        <f>VLOOKUP($A86,'table 1008C'!$C$10:$O$796,AB$3,FALSE)</f>
        <v>275</v>
      </c>
      <c r="K86">
        <f>VLOOKUP($A86,'table 1008C'!$C$10:$O$796,AC$3,FALSE)</f>
        <v>413</v>
      </c>
      <c r="L86">
        <f>VLOOKUP($A86,'table 1008C'!$C$10:$O$796,AD$3,FALSE)</f>
        <v>285</v>
      </c>
      <c r="M86">
        <f>VLOOKUP($A86,'table 1008C'!$C$10:$O$796,AE$3,FALSE)</f>
        <v>374</v>
      </c>
      <c r="N86">
        <f>VLOOKUP($A86,'table 1008C'!$C$10:$O$796,AF$3,FALSE)</f>
        <v>257</v>
      </c>
      <c r="O86">
        <f>VLOOKUP($A86,'table 1008C'!$C$10:$O$796,AG$3,FALSE)</f>
        <v>272</v>
      </c>
      <c r="V86">
        <f>IF(D86="..","..",VLOOKUP($A86,'16-64 population'!$A$8:$L$432,V$3,FALSE))</f>
        <v>315907</v>
      </c>
      <c r="W86">
        <f>IF(E86="..","..",VLOOKUP($A86,'16-64 population'!$A$8:$L$432,W$3,FALSE))</f>
        <v>314670</v>
      </c>
      <c r="X86">
        <f>IF(F86="..","..",VLOOKUP($A86,'16-64 population'!$A$8:$L$432,X$3,FALSE))</f>
        <v>312967</v>
      </c>
      <c r="Y86">
        <f>IF(G86="..","..",VLOOKUP($A86,'16-64 population'!$A$8:$L$432,Y$3,FALSE))</f>
        <v>308939</v>
      </c>
      <c r="Z86">
        <f>IF(H86="..","..",VLOOKUP($A86,'16-64 population'!$A$8:$L$432,Z$3,FALSE))</f>
        <v>305946</v>
      </c>
      <c r="AA86">
        <f>IF(I86="..","..",VLOOKUP($A86,'16-64 population'!$A$8:$L$432,AA$3,FALSE))</f>
        <v>303462</v>
      </c>
      <c r="AB86">
        <f>IF(J86="..","..",VLOOKUP($A86,'16-64 population'!$A$8:$L$432,AB$3,FALSE))</f>
        <v>301585</v>
      </c>
      <c r="AC86">
        <f>IF(K86="..","..",VLOOKUP($A86,'16-64 population'!$A$8:$L$432,AC$3,FALSE))</f>
        <v>299547</v>
      </c>
      <c r="AD86">
        <f>IF(L86="..","..",VLOOKUP($A86,'16-64 population'!$A$8:$L$432,AD$3,FALSE))</f>
        <v>297655</v>
      </c>
      <c r="AE86">
        <f>IF(M86="..","..",VLOOKUP($A86,'16-64 population'!$A$8:$L$432,AE$3,FALSE))</f>
        <v>296508</v>
      </c>
      <c r="AF86">
        <f>IF(N86="..","..",VLOOKUP($A86,'16-64 population'!$A$8:$L$432,AF$3,FALSE))</f>
        <v>295387</v>
      </c>
      <c r="AG86">
        <f>IF(O86="..","..",VLOOKUP($A86,'16-64 population'!$A$8:$M$432,AG$3,FALSE))</f>
        <v>294473</v>
      </c>
      <c r="AM86">
        <f t="shared" si="12"/>
        <v>1.0161218333243645</v>
      </c>
      <c r="AN86">
        <f t="shared" si="13"/>
        <v>1.252105380239616</v>
      </c>
      <c r="AO86">
        <f t="shared" si="14"/>
        <v>1.6870788293973487</v>
      </c>
      <c r="AP86">
        <f t="shared" si="15"/>
        <v>1.2559113611424908</v>
      </c>
      <c r="AQ86">
        <f t="shared" si="16"/>
        <v>1.0590104136024003</v>
      </c>
      <c r="AR86">
        <f t="shared" si="17"/>
        <v>1.9442302495864392</v>
      </c>
      <c r="AS86">
        <f t="shared" si="18"/>
        <v>0.91184906411127875</v>
      </c>
      <c r="AT86">
        <f t="shared" si="19"/>
        <v>1.3787485770179637</v>
      </c>
      <c r="AU86">
        <f t="shared" si="20"/>
        <v>0.95748433589222426</v>
      </c>
      <c r="AV86">
        <f t="shared" si="21"/>
        <v>1.2613487663064742</v>
      </c>
      <c r="AW86">
        <f t="shared" si="22"/>
        <v>0.87004505953207145</v>
      </c>
      <c r="AX86">
        <f t="shared" si="22"/>
        <v>0.92368400498517689</v>
      </c>
    </row>
    <row r="87" spans="1:50" x14ac:dyDescent="0.3">
      <c r="A87" t="s">
        <v>292</v>
      </c>
      <c r="B87" t="str">
        <f>VLOOKUP($A87,class!$A$1:$B$455,2,FALSE)</f>
        <v>Shire District</v>
      </c>
      <c r="C87" t="str">
        <f>IFERROR(VLOOKUP($A87,classifications!A$3:C$334,3,FALSE),VLOOKUP($A87,classifications!I$2:K$28,3,FALSE))</f>
        <v>Urban with Significant Rural</v>
      </c>
      <c r="D87">
        <f>VLOOKUP($A87,'table 1008C'!$C$10:$O$796,V$3,FALSE)</f>
        <v>129</v>
      </c>
      <c r="E87">
        <f>VLOOKUP($A87,'table 1008C'!$C$10:$O$796,W$3,FALSE)</f>
        <v>61</v>
      </c>
      <c r="F87">
        <f>VLOOKUP($A87,'table 1008C'!$C$10:$O$796,X$3,FALSE)</f>
        <v>144</v>
      </c>
      <c r="G87">
        <f>VLOOKUP($A87,'table 1008C'!$C$10:$O$796,Y$3,FALSE)</f>
        <v>78</v>
      </c>
      <c r="H87">
        <f>VLOOKUP($A87,'table 1008C'!$C$10:$O$796,Z$3,FALSE)</f>
        <v>9</v>
      </c>
      <c r="I87">
        <f>VLOOKUP($A87,'table 1008C'!$C$10:$O$796,AA$3,FALSE)</f>
        <v>204</v>
      </c>
      <c r="J87">
        <f>VLOOKUP($A87,'table 1008C'!$C$10:$O$796,AB$3,FALSE)</f>
        <v>186</v>
      </c>
      <c r="K87">
        <f>VLOOKUP($A87,'table 1008C'!$C$10:$O$796,AC$3,FALSE)</f>
        <v>56</v>
      </c>
      <c r="L87">
        <f>VLOOKUP($A87,'table 1008C'!$C$10:$O$796,AD$3,FALSE)</f>
        <v>427</v>
      </c>
      <c r="M87">
        <f>VLOOKUP($A87,'table 1008C'!$C$10:$O$796,AE$3,FALSE)</f>
        <v>229</v>
      </c>
      <c r="N87">
        <f>VLOOKUP($A87,'table 1008C'!$C$10:$O$796,AF$3,FALSE)</f>
        <v>127</v>
      </c>
      <c r="O87">
        <f>VLOOKUP($A87,'table 1008C'!$C$10:$O$796,AG$3,FALSE)</f>
        <v>201</v>
      </c>
      <c r="V87">
        <f>IF(D87="..","..",VLOOKUP($A87,'16-64 population'!$A$8:$L$432,V$3,FALSE))</f>
        <v>91831</v>
      </c>
      <c r="W87">
        <f>IF(E87="..","..",VLOOKUP($A87,'16-64 population'!$A$8:$L$432,W$3,FALSE))</f>
        <v>92593</v>
      </c>
      <c r="X87">
        <f>IF(F87="..","..",VLOOKUP($A87,'16-64 population'!$A$8:$L$432,X$3,FALSE))</f>
        <v>93365</v>
      </c>
      <c r="Y87">
        <f>IF(G87="..","..",VLOOKUP($A87,'16-64 population'!$A$8:$L$432,Y$3,FALSE))</f>
        <v>93640</v>
      </c>
      <c r="Z87">
        <f>IF(H87="..","..",VLOOKUP($A87,'16-64 population'!$A$8:$L$432,Z$3,FALSE))</f>
        <v>94214</v>
      </c>
      <c r="AA87">
        <f>IF(I87="..","..",VLOOKUP($A87,'16-64 population'!$A$8:$L$432,AA$3,FALSE))</f>
        <v>94876</v>
      </c>
      <c r="AB87">
        <f>IF(J87="..","..",VLOOKUP($A87,'16-64 population'!$A$8:$L$432,AB$3,FALSE))</f>
        <v>95662</v>
      </c>
      <c r="AC87">
        <f>IF(K87="..","..",VLOOKUP($A87,'16-64 population'!$A$8:$L$432,AC$3,FALSE))</f>
        <v>96178</v>
      </c>
      <c r="AD87">
        <f>IF(L87="..","..",VLOOKUP($A87,'16-64 population'!$A$8:$L$432,AD$3,FALSE))</f>
        <v>96385</v>
      </c>
      <c r="AE87">
        <f>IF(M87="..","..",VLOOKUP($A87,'16-64 population'!$A$8:$L$432,AE$3,FALSE))</f>
        <v>96393</v>
      </c>
      <c r="AF87">
        <f>IF(N87="..","..",VLOOKUP($A87,'16-64 population'!$A$8:$L$432,AF$3,FALSE))</f>
        <v>96161</v>
      </c>
      <c r="AG87">
        <f>IF(O87="..","..",VLOOKUP($A87,'16-64 population'!$A$8:$M$432,AG$3,FALSE))</f>
        <v>96197</v>
      </c>
      <c r="AM87">
        <f t="shared" si="12"/>
        <v>1.4047543857738671</v>
      </c>
      <c r="AN87">
        <f t="shared" si="13"/>
        <v>0.65879710129275426</v>
      </c>
      <c r="AO87">
        <f t="shared" si="14"/>
        <v>1.5423338510148343</v>
      </c>
      <c r="AP87">
        <f t="shared" si="15"/>
        <v>0.83297736010252033</v>
      </c>
      <c r="AQ87">
        <f t="shared" si="16"/>
        <v>9.5527204024879533E-2</v>
      </c>
      <c r="AR87">
        <f t="shared" si="17"/>
        <v>2.150174965217758</v>
      </c>
      <c r="AS87">
        <f t="shared" si="18"/>
        <v>1.9443457172126861</v>
      </c>
      <c r="AT87">
        <f t="shared" si="19"/>
        <v>0.58225373786104928</v>
      </c>
      <c r="AU87">
        <f t="shared" si="20"/>
        <v>4.4301499195932976</v>
      </c>
      <c r="AV87">
        <f t="shared" si="21"/>
        <v>2.3756911808948784</v>
      </c>
      <c r="AW87">
        <f t="shared" si="22"/>
        <v>1.3207017397905596</v>
      </c>
      <c r="AX87">
        <f t="shared" si="22"/>
        <v>2.0894622493424952</v>
      </c>
    </row>
    <row r="88" spans="1:50" x14ac:dyDescent="0.3">
      <c r="A88" t="s">
        <v>37</v>
      </c>
      <c r="B88" t="str">
        <f>VLOOKUP($A88,class!$A$1:$B$455,2,FALSE)</f>
        <v>Unitary Authority</v>
      </c>
      <c r="C88" t="str">
        <f>IFERROR(VLOOKUP($A88,classifications!A$3:C$334,3,FALSE),VLOOKUP($A88,classifications!I$2:K$28,3,FALSE))</f>
        <v>Predominantly Urban</v>
      </c>
      <c r="D88">
        <f>VLOOKUP($A88,'table 1008C'!$C$10:$O$796,V$3,FALSE)</f>
        <v>67</v>
      </c>
      <c r="E88">
        <f>VLOOKUP($A88,'table 1008C'!$C$10:$O$796,W$3,FALSE)</f>
        <v>78</v>
      </c>
      <c r="F88">
        <f>VLOOKUP($A88,'table 1008C'!$C$10:$O$796,X$3,FALSE)</f>
        <v>148</v>
      </c>
      <c r="G88">
        <f>VLOOKUP($A88,'table 1008C'!$C$10:$O$796,Y$3,FALSE)</f>
        <v>46</v>
      </c>
      <c r="H88">
        <f>VLOOKUP($A88,'table 1008C'!$C$10:$O$796,Z$3,FALSE)</f>
        <v>90</v>
      </c>
      <c r="I88">
        <f>VLOOKUP($A88,'table 1008C'!$C$10:$O$796,AA$3,FALSE)</f>
        <v>290</v>
      </c>
      <c r="J88">
        <f>VLOOKUP($A88,'table 1008C'!$C$10:$O$796,AB$3,FALSE)</f>
        <v>59</v>
      </c>
      <c r="K88">
        <f>VLOOKUP($A88,'table 1008C'!$C$10:$O$796,AC$3,FALSE)</f>
        <v>103</v>
      </c>
      <c r="L88">
        <f>VLOOKUP($A88,'table 1008C'!$C$10:$O$796,AD$3,FALSE)</f>
        <v>78</v>
      </c>
      <c r="M88">
        <f>VLOOKUP($A88,'table 1008C'!$C$10:$O$796,AE$3,FALSE)</f>
        <v>234</v>
      </c>
      <c r="N88">
        <f>VLOOKUP($A88,'table 1008C'!$C$10:$O$796,AF$3,FALSE)</f>
        <v>127</v>
      </c>
      <c r="O88">
        <f>VLOOKUP($A88,'table 1008C'!$C$10:$O$796,AG$3,FALSE)</f>
        <v>137</v>
      </c>
      <c r="V88">
        <f>IF(D88="..","..",VLOOKUP($A88,'16-64 population'!$A$8:$L$432,V$3,FALSE))</f>
        <v>66576</v>
      </c>
      <c r="W88">
        <f>IF(E88="..","..",VLOOKUP($A88,'16-64 population'!$A$8:$L$432,W$3,FALSE))</f>
        <v>66743</v>
      </c>
      <c r="X88">
        <f>IF(F88="..","..",VLOOKUP($A88,'16-64 population'!$A$8:$L$432,X$3,FALSE))</f>
        <v>66806</v>
      </c>
      <c r="Y88">
        <f>IF(G88="..","..",VLOOKUP($A88,'16-64 population'!$A$8:$L$432,Y$3,FALSE))</f>
        <v>66117</v>
      </c>
      <c r="Z88">
        <f>IF(H88="..","..",VLOOKUP($A88,'16-64 population'!$A$8:$L$432,Z$3,FALSE))</f>
        <v>65883</v>
      </c>
      <c r="AA88">
        <f>IF(I88="..","..",VLOOKUP($A88,'16-64 population'!$A$8:$L$432,AA$3,FALSE))</f>
        <v>65570</v>
      </c>
      <c r="AB88">
        <f>IF(J88="..","..",VLOOKUP($A88,'16-64 population'!$A$8:$L$432,AB$3,FALSE))</f>
        <v>65353</v>
      </c>
      <c r="AC88">
        <f>IF(K88="..","..",VLOOKUP($A88,'16-64 population'!$A$8:$L$432,AC$3,FALSE))</f>
        <v>65336</v>
      </c>
      <c r="AD88">
        <f>IF(L88="..","..",VLOOKUP($A88,'16-64 population'!$A$8:$L$432,AD$3,FALSE))</f>
        <v>64919</v>
      </c>
      <c r="AE88">
        <f>IF(M88="..","..",VLOOKUP($A88,'16-64 population'!$A$8:$L$432,AE$3,FALSE))</f>
        <v>64798</v>
      </c>
      <c r="AF88">
        <f>IF(N88="..","..",VLOOKUP($A88,'16-64 population'!$A$8:$L$432,AF$3,FALSE))</f>
        <v>64691</v>
      </c>
      <c r="AG88">
        <f>IF(O88="..","..",VLOOKUP($A88,'16-64 population'!$A$8:$M$432,AG$3,FALSE))</f>
        <v>65149</v>
      </c>
      <c r="AM88">
        <f t="shared" si="12"/>
        <v>1.0063686613794762</v>
      </c>
      <c r="AN88">
        <f t="shared" si="13"/>
        <v>1.1686618821449442</v>
      </c>
      <c r="AO88">
        <f t="shared" si="14"/>
        <v>2.2153698769571597</v>
      </c>
      <c r="AP88">
        <f t="shared" si="15"/>
        <v>0.69573634617420632</v>
      </c>
      <c r="AQ88">
        <f t="shared" si="16"/>
        <v>1.3660580119302401</v>
      </c>
      <c r="AR88">
        <f t="shared" si="17"/>
        <v>4.4227543083727321</v>
      </c>
      <c r="AS88">
        <f t="shared" si="18"/>
        <v>0.9027894664361239</v>
      </c>
      <c r="AT88">
        <f t="shared" si="19"/>
        <v>1.5764662666829925</v>
      </c>
      <c r="AU88">
        <f t="shared" si="20"/>
        <v>1.2014972504197539</v>
      </c>
      <c r="AV88">
        <f t="shared" si="21"/>
        <v>3.6112225685977961</v>
      </c>
      <c r="AW88">
        <f t="shared" si="22"/>
        <v>1.9631788038521587</v>
      </c>
      <c r="AX88">
        <f t="shared" si="22"/>
        <v>2.1028718783097209</v>
      </c>
    </row>
    <row r="89" spans="1:50" x14ac:dyDescent="0.3">
      <c r="A89" t="s">
        <v>339</v>
      </c>
      <c r="B89" t="str">
        <f>VLOOKUP($A89,class!$A$1:$B$455,2,FALSE)</f>
        <v>Shire District</v>
      </c>
      <c r="C89" t="str">
        <f>IFERROR(VLOOKUP($A89,classifications!A$3:C$334,3,FALSE),VLOOKUP($A89,classifications!I$2:K$28,3,FALSE))</f>
        <v>Predominantly Urban</v>
      </c>
      <c r="D89">
        <f>VLOOKUP($A89,'table 1008C'!$C$10:$O$796,V$3,FALSE)</f>
        <v>204</v>
      </c>
      <c r="E89">
        <f>VLOOKUP($A89,'table 1008C'!$C$10:$O$796,W$3,FALSE)</f>
        <v>177</v>
      </c>
      <c r="F89">
        <f>VLOOKUP($A89,'table 1008C'!$C$10:$O$796,X$3,FALSE)</f>
        <v>224</v>
      </c>
      <c r="G89">
        <f>VLOOKUP($A89,'table 1008C'!$C$10:$O$796,Y$3,FALSE)</f>
        <v>103</v>
      </c>
      <c r="H89">
        <f>VLOOKUP($A89,'table 1008C'!$C$10:$O$796,Z$3,FALSE)</f>
        <v>97</v>
      </c>
      <c r="I89">
        <f>VLOOKUP($A89,'table 1008C'!$C$10:$O$796,AA$3,FALSE)</f>
        <v>191</v>
      </c>
      <c r="J89">
        <f>VLOOKUP($A89,'table 1008C'!$C$10:$O$796,AB$3,FALSE)</f>
        <v>123</v>
      </c>
      <c r="K89">
        <f>VLOOKUP($A89,'table 1008C'!$C$10:$O$796,AC$3,FALSE)</f>
        <v>550</v>
      </c>
      <c r="L89">
        <f>VLOOKUP($A89,'table 1008C'!$C$10:$O$796,AD$3,FALSE)</f>
        <v>171</v>
      </c>
      <c r="M89">
        <f>VLOOKUP($A89,'table 1008C'!$C$10:$O$796,AE$3,FALSE)</f>
        <v>304</v>
      </c>
      <c r="N89">
        <f>VLOOKUP($A89,'table 1008C'!$C$10:$O$796,AF$3,FALSE)</f>
        <v>141</v>
      </c>
      <c r="O89">
        <f>VLOOKUP($A89,'table 1008C'!$C$10:$O$796,AG$3,FALSE)</f>
        <v>146</v>
      </c>
      <c r="V89">
        <f>IF(D89="..","..",VLOOKUP($A89,'16-64 population'!$A$8:$L$432,V$3,FALSE))</f>
        <v>62300</v>
      </c>
      <c r="W89">
        <f>IF(E89="..","..",VLOOKUP($A89,'16-64 population'!$A$8:$L$432,W$3,FALSE))</f>
        <v>62903</v>
      </c>
      <c r="X89">
        <f>IF(F89="..","..",VLOOKUP($A89,'16-64 population'!$A$8:$L$432,X$3,FALSE))</f>
        <v>63533</v>
      </c>
      <c r="Y89">
        <f>IF(G89="..","..",VLOOKUP($A89,'16-64 population'!$A$8:$L$432,Y$3,FALSE))</f>
        <v>64060</v>
      </c>
      <c r="Z89">
        <f>IF(H89="..","..",VLOOKUP($A89,'16-64 population'!$A$8:$L$432,Z$3,FALSE))</f>
        <v>64730</v>
      </c>
      <c r="AA89">
        <f>IF(I89="..","..",VLOOKUP($A89,'16-64 population'!$A$8:$L$432,AA$3,FALSE))</f>
        <v>65593</v>
      </c>
      <c r="AB89">
        <f>IF(J89="..","..",VLOOKUP($A89,'16-64 population'!$A$8:$L$432,AB$3,FALSE))</f>
        <v>66432</v>
      </c>
      <c r="AC89">
        <f>IF(K89="..","..",VLOOKUP($A89,'16-64 population'!$A$8:$L$432,AC$3,FALSE))</f>
        <v>67410</v>
      </c>
      <c r="AD89">
        <f>IF(L89="..","..",VLOOKUP($A89,'16-64 population'!$A$8:$L$432,AD$3,FALSE))</f>
        <v>68680</v>
      </c>
      <c r="AE89">
        <f>IF(M89="..","..",VLOOKUP($A89,'16-64 population'!$A$8:$L$432,AE$3,FALSE))</f>
        <v>69818</v>
      </c>
      <c r="AF89">
        <f>IF(N89="..","..",VLOOKUP($A89,'16-64 population'!$A$8:$L$432,AF$3,FALSE))</f>
        <v>71361</v>
      </c>
      <c r="AG89">
        <f>IF(O89="..","..",VLOOKUP($A89,'16-64 population'!$A$8:$M$432,AG$3,FALSE))</f>
        <v>72124</v>
      </c>
      <c r="AM89">
        <f t="shared" si="12"/>
        <v>3.274478330658106</v>
      </c>
      <c r="AN89">
        <f t="shared" si="13"/>
        <v>2.8138562548686075</v>
      </c>
      <c r="AO89">
        <f t="shared" si="14"/>
        <v>3.5257267876536602</v>
      </c>
      <c r="AP89">
        <f t="shared" si="15"/>
        <v>1.6078676241024039</v>
      </c>
      <c r="AQ89">
        <f t="shared" si="16"/>
        <v>1.498532365209331</v>
      </c>
      <c r="AR89">
        <f t="shared" si="17"/>
        <v>2.9118960864726415</v>
      </c>
      <c r="AS89">
        <f t="shared" si="18"/>
        <v>1.8515173410404624</v>
      </c>
      <c r="AT89">
        <f t="shared" si="19"/>
        <v>8.1590268506156356</v>
      </c>
      <c r="AU89">
        <f t="shared" si="20"/>
        <v>2.4898078043098426</v>
      </c>
      <c r="AV89">
        <f t="shared" si="21"/>
        <v>4.3541780056718897</v>
      </c>
      <c r="AW89">
        <f t="shared" si="22"/>
        <v>1.9758691722369359</v>
      </c>
      <c r="AX89">
        <f t="shared" si="22"/>
        <v>2.0242914979757085</v>
      </c>
    </row>
    <row r="90" spans="1:50" x14ac:dyDescent="0.3">
      <c r="A90" t="s">
        <v>295</v>
      </c>
      <c r="B90" t="str">
        <f>VLOOKUP($A90,class!$A$1:$B$455,2,FALSE)</f>
        <v>Shire District</v>
      </c>
      <c r="C90" t="str">
        <f>IFERROR(VLOOKUP($A90,classifications!A$3:C$334,3,FALSE),VLOOKUP($A90,classifications!I$2:K$28,3,FALSE))</f>
        <v>Predominantly Rural</v>
      </c>
      <c r="D90">
        <f>VLOOKUP($A90,'table 1008C'!$C$10:$O$796,V$3,FALSE)</f>
        <v>46</v>
      </c>
      <c r="E90">
        <f>VLOOKUP($A90,'table 1008C'!$C$10:$O$796,W$3,FALSE)</f>
        <v>48</v>
      </c>
      <c r="F90">
        <f>VLOOKUP($A90,'table 1008C'!$C$10:$O$796,X$3,FALSE)</f>
        <v>17</v>
      </c>
      <c r="G90">
        <f>VLOOKUP($A90,'table 1008C'!$C$10:$O$796,Y$3,FALSE)</f>
        <v>22</v>
      </c>
      <c r="H90">
        <f>VLOOKUP($A90,'table 1008C'!$C$10:$O$796,Z$3,FALSE)</f>
        <v>55</v>
      </c>
      <c r="I90">
        <f>VLOOKUP($A90,'table 1008C'!$C$10:$O$796,AA$3,FALSE)</f>
        <v>41</v>
      </c>
      <c r="J90">
        <f>VLOOKUP($A90,'table 1008C'!$C$10:$O$796,AB$3,FALSE)</f>
        <v>71</v>
      </c>
      <c r="K90">
        <f>VLOOKUP($A90,'table 1008C'!$C$10:$O$796,AC$3,FALSE)</f>
        <v>51</v>
      </c>
      <c r="L90">
        <f>VLOOKUP($A90,'table 1008C'!$C$10:$O$796,AD$3,FALSE)</f>
        <v>40</v>
      </c>
      <c r="M90">
        <f>VLOOKUP($A90,'table 1008C'!$C$10:$O$796,AE$3,FALSE)</f>
        <v>155</v>
      </c>
      <c r="N90">
        <f>VLOOKUP($A90,'table 1008C'!$C$10:$O$796,AF$3,FALSE)</f>
        <v>65</v>
      </c>
      <c r="O90">
        <f>VLOOKUP($A90,'table 1008C'!$C$10:$O$796,AG$3,FALSE)</f>
        <v>118</v>
      </c>
      <c r="V90">
        <f>IF(D90="..","..",VLOOKUP($A90,'16-64 population'!$A$8:$L$432,V$3,FALSE))</f>
        <v>50222</v>
      </c>
      <c r="W90">
        <f>IF(E90="..","..",VLOOKUP($A90,'16-64 population'!$A$8:$L$432,W$3,FALSE))</f>
        <v>50027</v>
      </c>
      <c r="X90">
        <f>IF(F90="..","..",VLOOKUP($A90,'16-64 population'!$A$8:$L$432,X$3,FALSE))</f>
        <v>49949</v>
      </c>
      <c r="Y90">
        <f>IF(G90="..","..",VLOOKUP($A90,'16-64 population'!$A$8:$L$432,Y$3,FALSE))</f>
        <v>49422</v>
      </c>
      <c r="Z90">
        <f>IF(H90="..","..",VLOOKUP($A90,'16-64 population'!$A$8:$L$432,Z$3,FALSE))</f>
        <v>49048</v>
      </c>
      <c r="AA90">
        <f>IF(I90="..","..",VLOOKUP($A90,'16-64 population'!$A$8:$L$432,AA$3,FALSE))</f>
        <v>48993</v>
      </c>
      <c r="AB90">
        <f>IF(J90="..","..",VLOOKUP($A90,'16-64 population'!$A$8:$L$432,AB$3,FALSE))</f>
        <v>49270</v>
      </c>
      <c r="AC90">
        <f>IF(K90="..","..",VLOOKUP($A90,'16-64 population'!$A$8:$L$432,AC$3,FALSE))</f>
        <v>49816</v>
      </c>
      <c r="AD90">
        <f>IF(L90="..","..",VLOOKUP($A90,'16-64 population'!$A$8:$L$432,AD$3,FALSE))</f>
        <v>50588</v>
      </c>
      <c r="AE90">
        <f>IF(M90="..","..",VLOOKUP($A90,'16-64 population'!$A$8:$L$432,AE$3,FALSE))</f>
        <v>51625</v>
      </c>
      <c r="AF90">
        <f>IF(N90="..","..",VLOOKUP($A90,'16-64 population'!$A$8:$L$432,AF$3,FALSE))</f>
        <v>52294</v>
      </c>
      <c r="AG90">
        <f>IF(O90="..","..",VLOOKUP($A90,'16-64 population'!$A$8:$M$432,AG$3,FALSE))</f>
        <v>52714</v>
      </c>
      <c r="AM90">
        <f t="shared" si="12"/>
        <v>0.91593325634184219</v>
      </c>
      <c r="AN90">
        <f t="shared" si="13"/>
        <v>0.95948187978491617</v>
      </c>
      <c r="AO90">
        <f t="shared" si="14"/>
        <v>0.34034715409717914</v>
      </c>
      <c r="AP90">
        <f t="shared" si="15"/>
        <v>0.44514588644733116</v>
      </c>
      <c r="AQ90">
        <f t="shared" si="16"/>
        <v>1.1213505137824171</v>
      </c>
      <c r="AR90">
        <f t="shared" si="17"/>
        <v>0.83685424448390577</v>
      </c>
      <c r="AS90">
        <f t="shared" si="18"/>
        <v>1.4410391719098843</v>
      </c>
      <c r="AT90">
        <f t="shared" si="19"/>
        <v>1.023767464268508</v>
      </c>
      <c r="AU90">
        <f t="shared" si="20"/>
        <v>0.79070135209931203</v>
      </c>
      <c r="AV90">
        <f t="shared" si="21"/>
        <v>3.0024213075060531</v>
      </c>
      <c r="AW90">
        <f t="shared" si="22"/>
        <v>1.2429724251348149</v>
      </c>
      <c r="AX90">
        <f t="shared" si="22"/>
        <v>2.2384945175854614</v>
      </c>
    </row>
    <row r="91" spans="1:50" x14ac:dyDescent="0.3">
      <c r="A91" t="s">
        <v>40</v>
      </c>
      <c r="B91" t="str">
        <f>VLOOKUP($A91,class!$A$1:$B$455,2,FALSE)</f>
        <v>Unitary Authority</v>
      </c>
      <c r="C91" t="str">
        <f>IFERROR(VLOOKUP($A91,classifications!A$3:C$334,3,FALSE),VLOOKUP($A91,classifications!I$2:K$28,3,FALSE))</f>
        <v>Predominantly Urban</v>
      </c>
      <c r="D91">
        <f>VLOOKUP($A91,'table 1008C'!$C$10:$O$796,V$3,FALSE)</f>
        <v>139</v>
      </c>
      <c r="E91">
        <f>VLOOKUP($A91,'table 1008C'!$C$10:$O$796,W$3,FALSE)</f>
        <v>282</v>
      </c>
      <c r="F91">
        <f>VLOOKUP($A91,'table 1008C'!$C$10:$O$796,X$3,FALSE)</f>
        <v>89</v>
      </c>
      <c r="G91">
        <f>VLOOKUP($A91,'table 1008C'!$C$10:$O$796,Y$3,FALSE)</f>
        <v>177</v>
      </c>
      <c r="H91">
        <f>VLOOKUP($A91,'table 1008C'!$C$10:$O$796,Z$3,FALSE)</f>
        <v>131</v>
      </c>
      <c r="I91">
        <f>VLOOKUP($A91,'table 1008C'!$C$10:$O$796,AA$3,FALSE)</f>
        <v>311</v>
      </c>
      <c r="J91">
        <f>VLOOKUP($A91,'table 1008C'!$C$10:$O$796,AB$3,FALSE)</f>
        <v>35</v>
      </c>
      <c r="K91">
        <f>VLOOKUP($A91,'table 1008C'!$C$10:$O$796,AC$3,FALSE)</f>
        <v>179</v>
      </c>
      <c r="L91">
        <f>VLOOKUP($A91,'table 1008C'!$C$10:$O$796,AD$3,FALSE)</f>
        <v>101</v>
      </c>
      <c r="M91">
        <f>VLOOKUP($A91,'table 1008C'!$C$10:$O$796,AE$3,FALSE)</f>
        <v>186</v>
      </c>
      <c r="N91">
        <f>VLOOKUP($A91,'table 1008C'!$C$10:$O$796,AF$3,FALSE)</f>
        <v>279</v>
      </c>
      <c r="O91">
        <f>VLOOKUP($A91,'table 1008C'!$C$10:$O$796,AG$3,FALSE)</f>
        <v>226</v>
      </c>
      <c r="V91">
        <f>IF(D91="..","..",VLOOKUP($A91,'16-64 population'!$A$8:$L$432,V$3,FALSE))</f>
        <v>157309</v>
      </c>
      <c r="W91">
        <f>IF(E91="..","..",VLOOKUP($A91,'16-64 population'!$A$8:$L$432,W$3,FALSE))</f>
        <v>159424</v>
      </c>
      <c r="X91">
        <f>IF(F91="..","..",VLOOKUP($A91,'16-64 population'!$A$8:$L$432,X$3,FALSE))</f>
        <v>160299</v>
      </c>
      <c r="Y91">
        <f>IF(G91="..","..",VLOOKUP($A91,'16-64 population'!$A$8:$L$432,Y$3,FALSE))</f>
        <v>160377</v>
      </c>
      <c r="Z91">
        <f>IF(H91="..","..",VLOOKUP($A91,'16-64 population'!$A$8:$L$432,Z$3,FALSE))</f>
        <v>160053</v>
      </c>
      <c r="AA91">
        <f>IF(I91="..","..",VLOOKUP($A91,'16-64 population'!$A$8:$L$432,AA$3,FALSE))</f>
        <v>159821</v>
      </c>
      <c r="AB91">
        <f>IF(J91="..","..",VLOOKUP($A91,'16-64 population'!$A$8:$L$432,AB$3,FALSE))</f>
        <v>160342</v>
      </c>
      <c r="AC91">
        <f>IF(K91="..","..",VLOOKUP($A91,'16-64 population'!$A$8:$L$432,AC$3,FALSE))</f>
        <v>161576</v>
      </c>
      <c r="AD91">
        <f>IF(L91="..","..",VLOOKUP($A91,'16-64 population'!$A$8:$L$432,AD$3,FALSE))</f>
        <v>161633</v>
      </c>
      <c r="AE91">
        <f>IF(M91="..","..",VLOOKUP($A91,'16-64 population'!$A$8:$L$432,AE$3,FALSE))</f>
        <v>161305</v>
      </c>
      <c r="AF91">
        <f>IF(N91="..","..",VLOOKUP($A91,'16-64 population'!$A$8:$L$432,AF$3,FALSE))</f>
        <v>160961</v>
      </c>
      <c r="AG91">
        <f>IF(O91="..","..",VLOOKUP($A91,'16-64 population'!$A$8:$M$432,AG$3,FALSE))</f>
        <v>160852</v>
      </c>
      <c r="AM91">
        <f t="shared" si="12"/>
        <v>0.88361123648360873</v>
      </c>
      <c r="AN91">
        <f t="shared" si="13"/>
        <v>1.7688679245283019</v>
      </c>
      <c r="AO91">
        <f t="shared" si="14"/>
        <v>0.55521244674015435</v>
      </c>
      <c r="AP91">
        <f t="shared" si="15"/>
        <v>1.1036495258048222</v>
      </c>
      <c r="AQ91">
        <f t="shared" si="16"/>
        <v>0.81847887887137383</v>
      </c>
      <c r="AR91">
        <f t="shared" si="17"/>
        <v>1.9459270058377811</v>
      </c>
      <c r="AS91">
        <f t="shared" si="18"/>
        <v>0.2182834191914782</v>
      </c>
      <c r="AT91">
        <f t="shared" si="19"/>
        <v>1.1078377976927267</v>
      </c>
      <c r="AU91">
        <f t="shared" si="20"/>
        <v>0.62487239610723055</v>
      </c>
      <c r="AV91">
        <f t="shared" si="21"/>
        <v>1.1530950683487802</v>
      </c>
      <c r="AW91">
        <f t="shared" si="22"/>
        <v>1.7333391318393896</v>
      </c>
      <c r="AX91">
        <f t="shared" si="22"/>
        <v>1.4050182776713998</v>
      </c>
    </row>
    <row r="92" spans="1:50" x14ac:dyDescent="0.3">
      <c r="A92" t="s">
        <v>211</v>
      </c>
      <c r="B92" t="str">
        <f>VLOOKUP($A92,class!$A$1:$B$455,2,FALSE)</f>
        <v>Shire County</v>
      </c>
      <c r="C92" t="str">
        <f>IFERROR(VLOOKUP($A92,classifications!A$3:C$334,3,FALSE),VLOOKUP($A92,classifications!I$2:K$28,3,FALSE))</f>
        <v>Urban with Significant Rural</v>
      </c>
      <c r="D92">
        <f>VLOOKUP($A92,'table 1008C'!$C$10:$O$796,V$3,FALSE)</f>
        <v>475</v>
      </c>
      <c r="E92">
        <f>VLOOKUP($A92,'table 1008C'!$C$10:$O$796,W$3,FALSE)</f>
        <v>441</v>
      </c>
      <c r="F92">
        <f>VLOOKUP($A92,'table 1008C'!$C$10:$O$796,X$3,FALSE)</f>
        <v>392</v>
      </c>
      <c r="G92">
        <f>VLOOKUP($A92,'table 1008C'!$C$10:$O$796,Y$3,FALSE)</f>
        <v>460</v>
      </c>
      <c r="H92">
        <f>VLOOKUP($A92,'table 1008C'!$C$10:$O$796,Z$3,FALSE)</f>
        <v>362</v>
      </c>
      <c r="I92">
        <f>VLOOKUP($A92,'table 1008C'!$C$10:$O$796,AA$3,FALSE)</f>
        <v>662</v>
      </c>
      <c r="J92">
        <f>VLOOKUP($A92,'table 1008C'!$C$10:$O$796,AB$3,FALSE)</f>
        <v>451</v>
      </c>
      <c r="K92">
        <f>VLOOKUP($A92,'table 1008C'!$C$10:$O$796,AC$3,FALSE)</f>
        <v>314</v>
      </c>
      <c r="L92">
        <f>VLOOKUP($A92,'table 1008C'!$C$10:$O$796,AD$3,FALSE)</f>
        <v>630</v>
      </c>
      <c r="M92">
        <f>VLOOKUP($A92,'table 1008C'!$C$10:$O$796,AE$3,FALSE)</f>
        <v>780</v>
      </c>
      <c r="N92">
        <f>VLOOKUP($A92,'table 1008C'!$C$10:$O$796,AF$3,FALSE)</f>
        <v>691</v>
      </c>
      <c r="O92">
        <f>VLOOKUP($A92,'table 1008C'!$C$10:$O$796,AG$3,FALSE)</f>
        <v>584</v>
      </c>
      <c r="V92">
        <f>IF(D92="..","..",VLOOKUP($A92,'16-64 population'!$A$8:$L$432,V$3,FALSE))</f>
        <v>489106</v>
      </c>
      <c r="W92">
        <f>IF(E92="..","..",VLOOKUP($A92,'16-64 population'!$A$8:$L$432,W$3,FALSE))</f>
        <v>489837</v>
      </c>
      <c r="X92">
        <f>IF(F92="..","..",VLOOKUP($A92,'16-64 population'!$A$8:$L$432,X$3,FALSE))</f>
        <v>490087</v>
      </c>
      <c r="Y92">
        <f>IF(G92="..","..",VLOOKUP($A92,'16-64 population'!$A$8:$L$432,Y$3,FALSE))</f>
        <v>487073</v>
      </c>
      <c r="Z92">
        <f>IF(H92="..","..",VLOOKUP($A92,'16-64 population'!$A$8:$L$432,Z$3,FALSE))</f>
        <v>485824</v>
      </c>
      <c r="AA92">
        <f>IF(I92="..","..",VLOOKUP($A92,'16-64 population'!$A$8:$L$432,AA$3,FALSE))</f>
        <v>485820</v>
      </c>
      <c r="AB92">
        <f>IF(J92="..","..",VLOOKUP($A92,'16-64 population'!$A$8:$L$432,AB$3,FALSE))</f>
        <v>485570</v>
      </c>
      <c r="AC92">
        <f>IF(K92="..","..",VLOOKUP($A92,'16-64 population'!$A$8:$L$432,AC$3,FALSE))</f>
        <v>485865</v>
      </c>
      <c r="AD92">
        <f>IF(L92="..","..",VLOOKUP($A92,'16-64 population'!$A$8:$L$432,AD$3,FALSE))</f>
        <v>487435</v>
      </c>
      <c r="AE92">
        <f>IF(M92="..","..",VLOOKUP($A92,'16-64 population'!$A$8:$L$432,AE$3,FALSE))</f>
        <v>487746</v>
      </c>
      <c r="AF92">
        <f>IF(N92="..","..",VLOOKUP($A92,'16-64 population'!$A$8:$L$432,AF$3,FALSE))</f>
        <v>490011</v>
      </c>
      <c r="AG92">
        <f>IF(O92="..","..",VLOOKUP($A92,'16-64 population'!$A$8:$M$432,AG$3,FALSE))</f>
        <v>492434</v>
      </c>
      <c r="AM92">
        <f t="shared" si="12"/>
        <v>0.97115962592975758</v>
      </c>
      <c r="AN92">
        <f t="shared" si="13"/>
        <v>0.90029948738049603</v>
      </c>
      <c r="AO92">
        <f t="shared" si="14"/>
        <v>0.79985798439868838</v>
      </c>
      <c r="AP92">
        <f t="shared" si="15"/>
        <v>0.94441695597990449</v>
      </c>
      <c r="AQ92">
        <f t="shared" si="16"/>
        <v>0.74512580687656438</v>
      </c>
      <c r="AR92">
        <f t="shared" si="17"/>
        <v>1.3626446008809847</v>
      </c>
      <c r="AS92">
        <f t="shared" si="18"/>
        <v>0.92880532158082252</v>
      </c>
      <c r="AT92">
        <f t="shared" si="19"/>
        <v>0.64627005443899022</v>
      </c>
      <c r="AU92">
        <f t="shared" si="20"/>
        <v>1.2924800229774227</v>
      </c>
      <c r="AV92">
        <f t="shared" si="21"/>
        <v>1.5991930225978277</v>
      </c>
      <c r="AW92">
        <f t="shared" si="22"/>
        <v>1.4101724247006699</v>
      </c>
      <c r="AX92">
        <f t="shared" si="22"/>
        <v>1.185945730798442</v>
      </c>
    </row>
    <row r="93" spans="1:50" x14ac:dyDescent="0.3">
      <c r="A93" t="s">
        <v>236</v>
      </c>
      <c r="B93" t="str">
        <f>VLOOKUP($A93,class!$A$1:$B$455,2,FALSE)</f>
        <v>Shire District</v>
      </c>
      <c r="C93" t="str">
        <f>IFERROR(VLOOKUP($A93,classifications!A$3:C$334,3,FALSE),VLOOKUP($A93,classifications!I$2:K$28,3,FALSE))</f>
        <v>Predominantly Rural</v>
      </c>
      <c r="D93">
        <f>VLOOKUP($A93,'table 1008C'!$C$10:$O$796,V$3,FALSE)</f>
        <v>154</v>
      </c>
      <c r="E93">
        <f>VLOOKUP($A93,'table 1008C'!$C$10:$O$796,W$3,FALSE)</f>
        <v>68</v>
      </c>
      <c r="F93">
        <f>VLOOKUP($A93,'table 1008C'!$C$10:$O$796,X$3,FALSE)</f>
        <v>41</v>
      </c>
      <c r="G93">
        <f>VLOOKUP($A93,'table 1008C'!$C$10:$O$796,Y$3,FALSE)</f>
        <v>94</v>
      </c>
      <c r="H93">
        <f>VLOOKUP($A93,'table 1008C'!$C$10:$O$796,Z$3,FALSE)</f>
        <v>79</v>
      </c>
      <c r="I93">
        <f>VLOOKUP($A93,'table 1008C'!$C$10:$O$796,AA$3,FALSE)</f>
        <v>39</v>
      </c>
      <c r="J93">
        <f>VLOOKUP($A93,'table 1008C'!$C$10:$O$796,AB$3,FALSE)</f>
        <v>15</v>
      </c>
      <c r="K93">
        <f>VLOOKUP($A93,'table 1008C'!$C$10:$O$796,AC$3,FALSE)</f>
        <v>11</v>
      </c>
      <c r="L93">
        <f>VLOOKUP($A93,'table 1008C'!$C$10:$O$796,AD$3,FALSE)</f>
        <v>24</v>
      </c>
      <c r="M93">
        <f>VLOOKUP($A93,'table 1008C'!$C$10:$O$796,AE$3,FALSE)</f>
        <v>127</v>
      </c>
      <c r="N93">
        <f>VLOOKUP($A93,'table 1008C'!$C$10:$O$796,AF$3,FALSE)</f>
        <v>23</v>
      </c>
      <c r="O93">
        <f>VLOOKUP($A93,'table 1008C'!$C$10:$O$796,AG$3,FALSE)</f>
        <v>22</v>
      </c>
      <c r="V93">
        <f>IF(D93="..","..",VLOOKUP($A93,'16-64 population'!$A$8:$L$432,V$3,FALSE))</f>
        <v>43546</v>
      </c>
      <c r="W93">
        <f>IF(E93="..","..",VLOOKUP($A93,'16-64 population'!$A$8:$L$432,W$3,FALSE))</f>
        <v>43590</v>
      </c>
      <c r="X93">
        <f>IF(F93="..","..",VLOOKUP($A93,'16-64 population'!$A$8:$L$432,X$3,FALSE))</f>
        <v>43414</v>
      </c>
      <c r="Y93">
        <f>IF(G93="..","..",VLOOKUP($A93,'16-64 population'!$A$8:$L$432,Y$3,FALSE))</f>
        <v>42960</v>
      </c>
      <c r="Z93">
        <f>IF(H93="..","..",VLOOKUP($A93,'16-64 population'!$A$8:$L$432,Z$3,FALSE))</f>
        <v>42529</v>
      </c>
      <c r="AA93">
        <f>IF(I93="..","..",VLOOKUP($A93,'16-64 population'!$A$8:$L$432,AA$3,FALSE))</f>
        <v>42417</v>
      </c>
      <c r="AB93">
        <f>IF(J93="..","..",VLOOKUP($A93,'16-64 population'!$A$8:$L$432,AB$3,FALSE))</f>
        <v>41972</v>
      </c>
      <c r="AC93">
        <f>IF(K93="..","..",VLOOKUP($A93,'16-64 population'!$A$8:$L$432,AC$3,FALSE))</f>
        <v>41830</v>
      </c>
      <c r="AD93">
        <f>IF(L93="..","..",VLOOKUP($A93,'16-64 population'!$A$8:$L$432,AD$3,FALSE))</f>
        <v>41852</v>
      </c>
      <c r="AE93">
        <f>IF(M93="..","..",VLOOKUP($A93,'16-64 population'!$A$8:$L$432,AE$3,FALSE))</f>
        <v>41616</v>
      </c>
      <c r="AF93">
        <f>IF(N93="..","..",VLOOKUP($A93,'16-64 population'!$A$8:$L$432,AF$3,FALSE))</f>
        <v>41810</v>
      </c>
      <c r="AG93">
        <f>IF(O93="..","..",VLOOKUP($A93,'16-64 population'!$A$8:$M$432,AG$3,FALSE))</f>
        <v>41837</v>
      </c>
      <c r="AM93">
        <f t="shared" si="12"/>
        <v>3.5364901483488724</v>
      </c>
      <c r="AN93">
        <f t="shared" si="13"/>
        <v>1.5599908235833906</v>
      </c>
      <c r="AO93">
        <f t="shared" si="14"/>
        <v>0.94439581701755193</v>
      </c>
      <c r="AP93">
        <f t="shared" si="15"/>
        <v>2.1880819366852884</v>
      </c>
      <c r="AQ93">
        <f t="shared" si="16"/>
        <v>1.8575560205977097</v>
      </c>
      <c r="AR93">
        <f t="shared" si="17"/>
        <v>0.91944267628545151</v>
      </c>
      <c r="AS93">
        <f t="shared" si="18"/>
        <v>0.35738111121700178</v>
      </c>
      <c r="AT93">
        <f t="shared" si="19"/>
        <v>0.26296916088931388</v>
      </c>
      <c r="AU93">
        <f t="shared" si="20"/>
        <v>0.5734492975246106</v>
      </c>
      <c r="AV93">
        <f t="shared" si="21"/>
        <v>3.0517108804306035</v>
      </c>
      <c r="AW93">
        <f t="shared" si="22"/>
        <v>0.55010762975364746</v>
      </c>
      <c r="AX93">
        <f t="shared" si="22"/>
        <v>0.52585032387599484</v>
      </c>
    </row>
    <row r="94" spans="1:50" x14ac:dyDescent="0.3">
      <c r="A94" t="s">
        <v>261</v>
      </c>
      <c r="B94" t="str">
        <f>VLOOKUP($A94,class!$A$1:$B$455,2,FALSE)</f>
        <v>Shire County</v>
      </c>
      <c r="C94" t="str">
        <f>IFERROR(VLOOKUP($A94,classifications!A$3:C$334,3,FALSE),VLOOKUP($A94,classifications!I$2:K$28,3,FALSE))</f>
        <v>Predominantly Rural</v>
      </c>
      <c r="D94">
        <f>VLOOKUP($A94,'table 1008C'!$C$10:$O$796,V$3,FALSE)</f>
        <v>625</v>
      </c>
      <c r="E94">
        <f>VLOOKUP($A94,'table 1008C'!$C$10:$O$796,W$3,FALSE)</f>
        <v>904</v>
      </c>
      <c r="F94">
        <f>VLOOKUP($A94,'table 1008C'!$C$10:$O$796,X$3,FALSE)</f>
        <v>619</v>
      </c>
      <c r="G94">
        <f>VLOOKUP($A94,'table 1008C'!$C$10:$O$796,Y$3,FALSE)</f>
        <v>483</v>
      </c>
      <c r="H94">
        <f>VLOOKUP($A94,'table 1008C'!$C$10:$O$796,Z$3,FALSE)</f>
        <v>870</v>
      </c>
      <c r="I94">
        <f>VLOOKUP($A94,'table 1008C'!$C$10:$O$796,AA$3,FALSE)</f>
        <v>1204</v>
      </c>
      <c r="J94">
        <f>VLOOKUP($A94,'table 1008C'!$C$10:$O$796,AB$3,FALSE)</f>
        <v>531</v>
      </c>
      <c r="K94">
        <f>VLOOKUP($A94,'table 1008C'!$C$10:$O$796,AC$3,FALSE)</f>
        <v>527</v>
      </c>
      <c r="L94">
        <f>VLOOKUP($A94,'table 1008C'!$C$10:$O$796,AD$3,FALSE)</f>
        <v>890</v>
      </c>
      <c r="M94">
        <f>VLOOKUP($A94,'table 1008C'!$C$10:$O$796,AE$3,FALSE)</f>
        <v>878</v>
      </c>
      <c r="N94">
        <f>VLOOKUP($A94,'table 1008C'!$C$10:$O$796,AF$3,FALSE)</f>
        <v>1129</v>
      </c>
      <c r="O94">
        <f>VLOOKUP($A94,'table 1008C'!$C$10:$O$796,AG$3,FALSE)</f>
        <v>584</v>
      </c>
      <c r="V94">
        <f>IF(D94="..","..",VLOOKUP($A94,'16-64 population'!$A$8:$L$432,V$3,FALSE))</f>
        <v>454620</v>
      </c>
      <c r="W94">
        <f>IF(E94="..","..",VLOOKUP($A94,'16-64 population'!$A$8:$L$432,W$3,FALSE))</f>
        <v>454702</v>
      </c>
      <c r="X94">
        <f>IF(F94="..","..",VLOOKUP($A94,'16-64 population'!$A$8:$L$432,X$3,FALSE))</f>
        <v>454791</v>
      </c>
      <c r="Y94">
        <f>IF(G94="..","..",VLOOKUP($A94,'16-64 population'!$A$8:$L$432,Y$3,FALSE))</f>
        <v>452900</v>
      </c>
      <c r="Z94">
        <f>IF(H94="..","..",VLOOKUP($A94,'16-64 population'!$A$8:$L$432,Z$3,FALSE))</f>
        <v>452381</v>
      </c>
      <c r="AA94">
        <f>IF(I94="..","..",VLOOKUP($A94,'16-64 population'!$A$8:$L$432,AA$3,FALSE))</f>
        <v>453831</v>
      </c>
      <c r="AB94">
        <f>IF(J94="..","..",VLOOKUP($A94,'16-64 population'!$A$8:$L$432,AB$3,FALSE))</f>
        <v>457046</v>
      </c>
      <c r="AC94">
        <f>IF(K94="..","..",VLOOKUP($A94,'16-64 population'!$A$8:$L$432,AC$3,FALSE))</f>
        <v>458612</v>
      </c>
      <c r="AD94">
        <f>IF(L94="..","..",VLOOKUP($A94,'16-64 population'!$A$8:$L$432,AD$3,FALSE))</f>
        <v>461702</v>
      </c>
      <c r="AE94">
        <f>IF(M94="..","..",VLOOKUP($A94,'16-64 population'!$A$8:$L$432,AE$3,FALSE))</f>
        <v>464884</v>
      </c>
      <c r="AF94">
        <f>IF(N94="..","..",VLOOKUP($A94,'16-64 population'!$A$8:$L$432,AF$3,FALSE))</f>
        <v>467058</v>
      </c>
      <c r="AG94">
        <f>IF(O94="..","..",VLOOKUP($A94,'16-64 population'!$A$8:$M$432,AG$3,FALSE))</f>
        <v>470900</v>
      </c>
      <c r="AM94">
        <f t="shared" si="12"/>
        <v>1.3747745369759359</v>
      </c>
      <c r="AN94">
        <f t="shared" si="13"/>
        <v>1.9881152930930588</v>
      </c>
      <c r="AO94">
        <f t="shared" si="14"/>
        <v>1.3610647528205264</v>
      </c>
      <c r="AP94">
        <f t="shared" si="15"/>
        <v>1.0664605873261206</v>
      </c>
      <c r="AQ94">
        <f t="shared" si="16"/>
        <v>1.9231576922991904</v>
      </c>
      <c r="AR94">
        <f t="shared" si="17"/>
        <v>2.6529699381487823</v>
      </c>
      <c r="AS94">
        <f t="shared" si="18"/>
        <v>1.1618086582094582</v>
      </c>
      <c r="AT94">
        <f t="shared" si="19"/>
        <v>1.1491195171517534</v>
      </c>
      <c r="AU94">
        <f t="shared" si="20"/>
        <v>1.9276503025761205</v>
      </c>
      <c r="AV94">
        <f t="shared" si="21"/>
        <v>1.888643188408291</v>
      </c>
      <c r="AW94">
        <f t="shared" si="22"/>
        <v>2.4172586702293932</v>
      </c>
      <c r="AX94">
        <f t="shared" si="22"/>
        <v>1.2401783818220429</v>
      </c>
    </row>
    <row r="95" spans="1:50" x14ac:dyDescent="0.3">
      <c r="A95" t="s">
        <v>231</v>
      </c>
      <c r="B95" t="str">
        <f>VLOOKUP($A95,class!$A$1:$B$455,2,FALSE)</f>
        <v>Metropolitan District</v>
      </c>
      <c r="C95" t="str">
        <f>IFERROR(VLOOKUP($A95,classifications!A$3:C$334,3,FALSE),VLOOKUP($A95,classifications!I$2:K$28,3,FALSE))</f>
        <v>Predominantly Urban</v>
      </c>
      <c r="D95">
        <f>VLOOKUP($A95,'table 1008C'!$C$10:$O$796,V$3,FALSE)</f>
        <v>32</v>
      </c>
      <c r="E95">
        <f>VLOOKUP($A95,'table 1008C'!$C$10:$O$796,W$3,FALSE)</f>
        <v>118</v>
      </c>
      <c r="F95">
        <f>VLOOKUP($A95,'table 1008C'!$C$10:$O$796,X$3,FALSE)</f>
        <v>183</v>
      </c>
      <c r="G95">
        <f>VLOOKUP($A95,'table 1008C'!$C$10:$O$796,Y$3,FALSE)</f>
        <v>75</v>
      </c>
      <c r="H95">
        <f>VLOOKUP($A95,'table 1008C'!$C$10:$O$796,Z$3,FALSE)</f>
        <v>106</v>
      </c>
      <c r="I95">
        <f>VLOOKUP($A95,'table 1008C'!$C$10:$O$796,AA$3,FALSE)</f>
        <v>296</v>
      </c>
      <c r="J95">
        <f>VLOOKUP($A95,'table 1008C'!$C$10:$O$796,AB$3,FALSE)</f>
        <v>156</v>
      </c>
      <c r="K95">
        <f>VLOOKUP($A95,'table 1008C'!$C$10:$O$796,AC$3,FALSE)</f>
        <v>184</v>
      </c>
      <c r="L95">
        <f>VLOOKUP($A95,'table 1008C'!$C$10:$O$796,AD$3,FALSE)</f>
        <v>201</v>
      </c>
      <c r="M95">
        <f>VLOOKUP($A95,'table 1008C'!$C$10:$O$796,AE$3,FALSE)</f>
        <v>220</v>
      </c>
      <c r="N95">
        <f>VLOOKUP($A95,'table 1008C'!$C$10:$O$796,AF$3,FALSE)</f>
        <v>229</v>
      </c>
      <c r="O95">
        <f>VLOOKUP($A95,'table 1008C'!$C$10:$O$796,AG$3,FALSE)</f>
        <v>74</v>
      </c>
      <c r="V95">
        <f>IF(D95="..","..",VLOOKUP($A95,'16-64 population'!$A$8:$L$432,V$3,FALSE))</f>
        <v>193062</v>
      </c>
      <c r="W95">
        <f>IF(E95="..","..",VLOOKUP($A95,'16-64 population'!$A$8:$L$432,W$3,FALSE))</f>
        <v>193487</v>
      </c>
      <c r="X95">
        <f>IF(F95="..","..",VLOOKUP($A95,'16-64 population'!$A$8:$L$432,X$3,FALSE))</f>
        <v>193599</v>
      </c>
      <c r="Y95">
        <f>IF(G95="..","..",VLOOKUP($A95,'16-64 population'!$A$8:$L$432,Y$3,FALSE))</f>
        <v>192518</v>
      </c>
      <c r="Z95">
        <f>IF(H95="..","..",VLOOKUP($A95,'16-64 population'!$A$8:$L$432,Z$3,FALSE))</f>
        <v>191849</v>
      </c>
      <c r="AA95">
        <f>IF(I95="..","..",VLOOKUP($A95,'16-64 population'!$A$8:$L$432,AA$3,FALSE))</f>
        <v>191146</v>
      </c>
      <c r="AB95">
        <f>IF(J95="..","..",VLOOKUP($A95,'16-64 population'!$A$8:$L$432,AB$3,FALSE))</f>
        <v>191148</v>
      </c>
      <c r="AC95">
        <f>IF(K95="..","..",VLOOKUP($A95,'16-64 population'!$A$8:$L$432,AC$3,FALSE))</f>
        <v>191565</v>
      </c>
      <c r="AD95">
        <f>IF(L95="..","..",VLOOKUP($A95,'16-64 population'!$A$8:$L$432,AD$3,FALSE))</f>
        <v>191714</v>
      </c>
      <c r="AE95">
        <f>IF(M95="..","..",VLOOKUP($A95,'16-64 population'!$A$8:$L$432,AE$3,FALSE))</f>
        <v>191938</v>
      </c>
      <c r="AF95">
        <f>IF(N95="..","..",VLOOKUP($A95,'16-64 population'!$A$8:$L$432,AF$3,FALSE))</f>
        <v>191890</v>
      </c>
      <c r="AG95">
        <f>IF(O95="..","..",VLOOKUP($A95,'16-64 population'!$A$8:$M$432,AG$3,FALSE))</f>
        <v>191880</v>
      </c>
      <c r="AM95">
        <f t="shared" si="12"/>
        <v>0.1657498627383949</v>
      </c>
      <c r="AN95">
        <f t="shared" si="13"/>
        <v>0.6098600939598009</v>
      </c>
      <c r="AO95">
        <f t="shared" si="14"/>
        <v>0.94525281638851444</v>
      </c>
      <c r="AP95">
        <f t="shared" si="15"/>
        <v>0.38957396191524946</v>
      </c>
      <c r="AQ95">
        <f t="shared" si="16"/>
        <v>0.55251786561306027</v>
      </c>
      <c r="AR95">
        <f t="shared" si="17"/>
        <v>1.5485545080723637</v>
      </c>
      <c r="AS95">
        <f t="shared" si="18"/>
        <v>0.81612153933078035</v>
      </c>
      <c r="AT95">
        <f t="shared" si="19"/>
        <v>0.96050948764127064</v>
      </c>
      <c r="AU95">
        <f t="shared" si="20"/>
        <v>1.0484367338848493</v>
      </c>
      <c r="AV95">
        <f t="shared" si="21"/>
        <v>1.1462034615344538</v>
      </c>
      <c r="AW95">
        <f t="shared" si="22"/>
        <v>1.1933920475272293</v>
      </c>
      <c r="AX95">
        <f t="shared" si="22"/>
        <v>0.38565770273087346</v>
      </c>
    </row>
    <row r="96" spans="1:50" x14ac:dyDescent="0.3">
      <c r="A96" t="s">
        <v>32</v>
      </c>
      <c r="B96" t="str">
        <f>VLOOKUP($A96,class!$A$1:$B$455,2,FALSE)</f>
        <v>Unitary Authority</v>
      </c>
      <c r="C96" t="str">
        <f>IFERROR(VLOOKUP($A96,classifications!A$3:C$334,3,FALSE),VLOOKUP($A96,classifications!I$2:K$28,3,FALSE))</f>
        <v>Predominantly Rural</v>
      </c>
      <c r="D96" t="str">
        <f>VLOOKUP($A96,'table 1008C'!$C$10:$O$796,V$3,FALSE)</f>
        <v>..</v>
      </c>
      <c r="E96" t="str">
        <f>VLOOKUP($A96,'table 1008C'!$C$10:$O$796,W$3,FALSE)</f>
        <v>..</v>
      </c>
      <c r="F96" t="str">
        <f>VLOOKUP($A96,'table 1008C'!$C$10:$O$796,X$3,FALSE)</f>
        <v>..</v>
      </c>
      <c r="G96" t="str">
        <f>VLOOKUP($A96,'table 1008C'!$C$10:$O$796,Y$3,FALSE)</f>
        <v>..</v>
      </c>
      <c r="H96" t="str">
        <f>VLOOKUP($A96,'table 1008C'!$C$10:$O$796,Z$3,FALSE)</f>
        <v>..</v>
      </c>
      <c r="I96" t="str">
        <f>VLOOKUP($A96,'table 1008C'!$C$10:$O$796,AA$3,FALSE)</f>
        <v>..</v>
      </c>
      <c r="J96" t="str">
        <f>VLOOKUP($A96,'table 1008C'!$C$10:$O$796,AB$3,FALSE)</f>
        <v>..</v>
      </c>
      <c r="K96" t="str">
        <f>VLOOKUP($A96,'table 1008C'!$C$10:$O$796,AC$3,FALSE)</f>
        <v>..</v>
      </c>
      <c r="L96" t="str">
        <f>VLOOKUP($A96,'table 1008C'!$C$10:$O$796,AD$3,FALSE)</f>
        <v>..</v>
      </c>
      <c r="M96" t="str">
        <f>VLOOKUP($A96,'table 1008C'!$C$10:$O$796,AE$3,FALSE)</f>
        <v>..</v>
      </c>
      <c r="N96">
        <f>VLOOKUP($A96,'table 1008C'!$C$10:$O$796,AF$3,FALSE)</f>
        <v>206</v>
      </c>
      <c r="O96">
        <f>VLOOKUP($A96,'table 1008C'!$C$10:$O$796,AG$3,FALSE)</f>
        <v>167</v>
      </c>
      <c r="V96" t="str">
        <f>IF(D96="..","..",VLOOKUP($A96,'16-64 population'!$A$8:$L$432,V$3,FALSE))</f>
        <v>..</v>
      </c>
      <c r="W96" t="str">
        <f>IF(E96="..","..",VLOOKUP($A96,'16-64 population'!$A$8:$L$432,W$3,FALSE))</f>
        <v>..</v>
      </c>
      <c r="X96" t="str">
        <f>IF(F96="..","..",VLOOKUP($A96,'16-64 population'!$A$8:$L$432,X$3,FALSE))</f>
        <v>..</v>
      </c>
      <c r="Y96" t="str">
        <f>IF(G96="..","..",VLOOKUP($A96,'16-64 population'!$A$8:$L$432,Y$3,FALSE))</f>
        <v>..</v>
      </c>
      <c r="Z96" t="str">
        <f>IF(H96="..","..",VLOOKUP($A96,'16-64 population'!$A$8:$L$432,Z$3,FALSE))</f>
        <v>..</v>
      </c>
      <c r="AA96" t="str">
        <f>IF(I96="..","..",VLOOKUP($A96,'16-64 population'!$A$8:$L$432,AA$3,FALSE))</f>
        <v>..</v>
      </c>
      <c r="AB96" t="str">
        <f>IF(J96="..","..",VLOOKUP($A96,'16-64 population'!$A$8:$L$432,AB$3,FALSE))</f>
        <v>..</v>
      </c>
      <c r="AC96" t="str">
        <f>IF(K96="..","..",VLOOKUP($A96,'16-64 population'!$A$8:$L$432,AC$3,FALSE))</f>
        <v>..</v>
      </c>
      <c r="AD96" t="str">
        <f>IF(L96="..","..",VLOOKUP($A96,'16-64 population'!$A$8:$L$432,AD$3,FALSE))</f>
        <v>..</v>
      </c>
      <c r="AE96" t="str">
        <f>IF(M96="..","..",VLOOKUP($A96,'16-64 population'!$A$8:$L$432,AE$3,FALSE))</f>
        <v>..</v>
      </c>
      <c r="AF96">
        <f>IF(N96="..","..",VLOOKUP($A96,'16-64 population'!$A$8:$L$432,AF$3,FALSE))</f>
        <v>208734</v>
      </c>
      <c r="AG96">
        <f>IF(O96="..","..",VLOOKUP($A96,'16-64 population'!$A$8:$M$432,AG$3,FALSE))</f>
        <v>208465</v>
      </c>
      <c r="AM96" t="e">
        <f t="shared" si="12"/>
        <v>#VALUE!</v>
      </c>
      <c r="AN96" t="e">
        <f t="shared" si="13"/>
        <v>#VALUE!</v>
      </c>
      <c r="AO96" t="e">
        <f t="shared" si="14"/>
        <v>#VALUE!</v>
      </c>
      <c r="AP96" t="e">
        <f t="shared" si="15"/>
        <v>#VALUE!</v>
      </c>
      <c r="AQ96" t="e">
        <f t="shared" si="16"/>
        <v>#VALUE!</v>
      </c>
      <c r="AR96" t="e">
        <f t="shared" si="17"/>
        <v>#VALUE!</v>
      </c>
      <c r="AS96" t="e">
        <f t="shared" si="18"/>
        <v>#VALUE!</v>
      </c>
      <c r="AT96" t="e">
        <f t="shared" si="19"/>
        <v>#VALUE!</v>
      </c>
      <c r="AU96" t="e">
        <f t="shared" si="20"/>
        <v>#VALUE!</v>
      </c>
      <c r="AV96" t="e">
        <f t="shared" si="21"/>
        <v>#VALUE!</v>
      </c>
      <c r="AW96">
        <f t="shared" si="22"/>
        <v>0.98690199009265378</v>
      </c>
      <c r="AX96">
        <f t="shared" si="22"/>
        <v>0.80109370877605357</v>
      </c>
    </row>
    <row r="97" spans="1:50" x14ac:dyDescent="0.3">
      <c r="A97" t="s">
        <v>301</v>
      </c>
      <c r="B97" t="str">
        <f>VLOOKUP($A97,class!$A$1:$B$455,2,FALSE)</f>
        <v>Shire County</v>
      </c>
      <c r="C97" t="str">
        <f>IFERROR(VLOOKUP($A97,classifications!A$3:C$334,3,FALSE),VLOOKUP($A97,classifications!I$2:K$28,3,FALSE))</f>
        <v>Predominantly Rural</v>
      </c>
      <c r="D97">
        <f>VLOOKUP($A97,'table 1008C'!$C$10:$O$796,V$3,FALSE)</f>
        <v>400</v>
      </c>
      <c r="E97">
        <f>VLOOKUP($A97,'table 1008C'!$C$10:$O$796,W$3,FALSE)</f>
        <v>426</v>
      </c>
      <c r="F97">
        <f>VLOOKUP($A97,'table 1008C'!$C$10:$O$796,X$3,FALSE)</f>
        <v>275</v>
      </c>
      <c r="G97">
        <f>VLOOKUP($A97,'table 1008C'!$C$10:$O$796,Y$3,FALSE)</f>
        <v>241</v>
      </c>
      <c r="H97">
        <f>VLOOKUP($A97,'table 1008C'!$C$10:$O$796,Z$3,FALSE)</f>
        <v>257</v>
      </c>
      <c r="I97">
        <f>VLOOKUP($A97,'table 1008C'!$C$10:$O$796,AA$3,FALSE)</f>
        <v>386</v>
      </c>
      <c r="J97">
        <f>VLOOKUP($A97,'table 1008C'!$C$10:$O$796,AB$3,FALSE)</f>
        <v>300</v>
      </c>
      <c r="K97">
        <f>VLOOKUP($A97,'table 1008C'!$C$10:$O$796,AC$3,FALSE)</f>
        <v>247</v>
      </c>
      <c r="L97">
        <f>VLOOKUP($A97,'table 1008C'!$C$10:$O$796,AD$3,FALSE)</f>
        <v>273</v>
      </c>
      <c r="M97">
        <f>VLOOKUP($A97,'table 1008C'!$C$10:$O$796,AE$3,FALSE)</f>
        <v>226</v>
      </c>
      <c r="N97">
        <f>VLOOKUP($A97,'table 1008C'!$C$10:$O$796,AF$3,FALSE)</f>
        <v>0</v>
      </c>
      <c r="O97">
        <f>VLOOKUP($A97,'table 1008C'!$C$10:$O$796,AG$3,FALSE)</f>
        <v>0</v>
      </c>
      <c r="V97">
        <f>IF(D97="..","..",VLOOKUP($A97,'16-64 population'!$A$8:$L$432,V$3,FALSE))</f>
        <v>242462</v>
      </c>
      <c r="W97">
        <f>IF(E97="..","..",VLOOKUP($A97,'16-64 population'!$A$8:$L$432,W$3,FALSE))</f>
        <v>241929</v>
      </c>
      <c r="X97">
        <f>IF(F97="..","..",VLOOKUP($A97,'16-64 population'!$A$8:$L$432,X$3,FALSE))</f>
        <v>241615</v>
      </c>
      <c r="Y97">
        <f>IF(G97="..","..",VLOOKUP($A97,'16-64 population'!$A$8:$L$432,Y$3,FALSE))</f>
        <v>238721</v>
      </c>
      <c r="Z97">
        <f>IF(H97="..","..",VLOOKUP($A97,'16-64 population'!$A$8:$L$432,Z$3,FALSE))</f>
        <v>237549</v>
      </c>
      <c r="AA97">
        <f>IF(I97="..","..",VLOOKUP($A97,'16-64 population'!$A$8:$L$432,AA$3,FALSE))</f>
        <v>236207</v>
      </c>
      <c r="AB97">
        <f>IF(J97="..","..",VLOOKUP($A97,'16-64 population'!$A$8:$L$432,AB$3,FALSE))</f>
        <v>236009</v>
      </c>
      <c r="AC97">
        <f>IF(K97="..","..",VLOOKUP($A97,'16-64 population'!$A$8:$L$432,AC$3,FALSE))</f>
        <v>235864</v>
      </c>
      <c r="AD97">
        <f>IF(L97="..","..",VLOOKUP($A97,'16-64 population'!$A$8:$L$432,AD$3,FALSE))</f>
        <v>235494</v>
      </c>
      <c r="AE97">
        <f>IF(M97="..","..",VLOOKUP($A97,'16-64 population'!$A$8:$L$432,AE$3,FALSE))</f>
        <v>235275</v>
      </c>
      <c r="AF97">
        <f>IF(N97="..","..",VLOOKUP($A97,'16-64 population'!$A$8:$L$432,AF$3,FALSE))</f>
        <v>235348</v>
      </c>
      <c r="AG97">
        <f>IF(O97="..","..",VLOOKUP($A97,'16-64 population'!$A$8:$M$432,AG$3,FALSE))</f>
        <v>235322</v>
      </c>
      <c r="AM97">
        <f t="shared" si="12"/>
        <v>1.6497430525195702</v>
      </c>
      <c r="AN97">
        <f t="shared" si="13"/>
        <v>1.760847190704711</v>
      </c>
      <c r="AO97">
        <f t="shared" si="14"/>
        <v>1.1381743683132255</v>
      </c>
      <c r="AP97">
        <f t="shared" si="15"/>
        <v>1.0095467093385164</v>
      </c>
      <c r="AQ97">
        <f t="shared" si="16"/>
        <v>1.081882053807846</v>
      </c>
      <c r="AR97">
        <f t="shared" si="17"/>
        <v>1.6341598682511527</v>
      </c>
      <c r="AS97">
        <f t="shared" si="18"/>
        <v>1.2711379650776031</v>
      </c>
      <c r="AT97">
        <f t="shared" si="19"/>
        <v>1.0472136485432282</v>
      </c>
      <c r="AU97">
        <f t="shared" si="20"/>
        <v>1.1592652042090243</v>
      </c>
      <c r="AV97">
        <f t="shared" si="21"/>
        <v>0.96057804696631599</v>
      </c>
      <c r="AW97">
        <f t="shared" si="22"/>
        <v>0</v>
      </c>
      <c r="AX97">
        <f t="shared" si="22"/>
        <v>0</v>
      </c>
    </row>
    <row r="98" spans="1:50" x14ac:dyDescent="0.3">
      <c r="A98" t="s">
        <v>342</v>
      </c>
      <c r="B98" t="str">
        <f>VLOOKUP($A98,class!$A$1:$B$455,2,FALSE)</f>
        <v>Shire District</v>
      </c>
      <c r="C98" t="str">
        <f>IFERROR(VLOOKUP($A98,classifications!A$3:C$334,3,FALSE),VLOOKUP($A98,classifications!I$2:K$28,3,FALSE))</f>
        <v>Urban with Significant Rural</v>
      </c>
      <c r="D98">
        <f>VLOOKUP($A98,'table 1008C'!$C$10:$O$796,V$3,FALSE)</f>
        <v>166</v>
      </c>
      <c r="E98">
        <f>VLOOKUP($A98,'table 1008C'!$C$10:$O$796,W$3,FALSE)</f>
        <v>23</v>
      </c>
      <c r="F98">
        <f>VLOOKUP($A98,'table 1008C'!$C$10:$O$796,X$3,FALSE)</f>
        <v>70</v>
      </c>
      <c r="G98">
        <f>VLOOKUP($A98,'table 1008C'!$C$10:$O$796,Y$3,FALSE)</f>
        <v>97</v>
      </c>
      <c r="H98">
        <f>VLOOKUP($A98,'table 1008C'!$C$10:$O$796,Z$3,FALSE)</f>
        <v>14</v>
      </c>
      <c r="I98">
        <f>VLOOKUP($A98,'table 1008C'!$C$10:$O$796,AA$3,FALSE)</f>
        <v>102</v>
      </c>
      <c r="J98">
        <f>VLOOKUP($A98,'table 1008C'!$C$10:$O$796,AB$3,FALSE)</f>
        <v>122</v>
      </c>
      <c r="K98">
        <f>VLOOKUP($A98,'table 1008C'!$C$10:$O$796,AC$3,FALSE)</f>
        <v>94</v>
      </c>
      <c r="L98">
        <f>VLOOKUP($A98,'table 1008C'!$C$10:$O$796,AD$3,FALSE)</f>
        <v>99</v>
      </c>
      <c r="M98">
        <f>VLOOKUP($A98,'table 1008C'!$C$10:$O$796,AE$3,FALSE)</f>
        <v>73</v>
      </c>
      <c r="N98">
        <f>VLOOKUP($A98,'table 1008C'!$C$10:$O$796,AF$3,FALSE)</f>
        <v>33</v>
      </c>
      <c r="O98">
        <f>VLOOKUP($A98,'table 1008C'!$C$10:$O$796,AG$3,FALSE)</f>
        <v>120</v>
      </c>
      <c r="V98">
        <f>IF(D98="..","..",VLOOKUP($A98,'16-64 population'!$A$8:$L$432,V$3,FALSE))</f>
        <v>68324</v>
      </c>
      <c r="W98">
        <f>IF(E98="..","..",VLOOKUP($A98,'16-64 population'!$A$8:$L$432,W$3,FALSE))</f>
        <v>68768</v>
      </c>
      <c r="X98">
        <f>IF(F98="..","..",VLOOKUP($A98,'16-64 population'!$A$8:$L$432,X$3,FALSE))</f>
        <v>68803</v>
      </c>
      <c r="Y98">
        <f>IF(G98="..","..",VLOOKUP($A98,'16-64 population'!$A$8:$L$432,Y$3,FALSE))</f>
        <v>68030</v>
      </c>
      <c r="Z98">
        <f>IF(H98="..","..",VLOOKUP($A98,'16-64 population'!$A$8:$L$432,Z$3,FALSE))</f>
        <v>67822</v>
      </c>
      <c r="AA98">
        <f>IF(I98="..","..",VLOOKUP($A98,'16-64 population'!$A$8:$L$432,AA$3,FALSE))</f>
        <v>67948</v>
      </c>
      <c r="AB98">
        <f>IF(J98="..","..",VLOOKUP($A98,'16-64 population'!$A$8:$L$432,AB$3,FALSE))</f>
        <v>67833</v>
      </c>
      <c r="AC98">
        <f>IF(K98="..","..",VLOOKUP($A98,'16-64 population'!$A$8:$L$432,AC$3,FALSE))</f>
        <v>68236</v>
      </c>
      <c r="AD98">
        <f>IF(L98="..","..",VLOOKUP($A98,'16-64 population'!$A$8:$L$432,AD$3,FALSE))</f>
        <v>68815</v>
      </c>
      <c r="AE98">
        <f>IF(M98="..","..",VLOOKUP($A98,'16-64 population'!$A$8:$L$432,AE$3,FALSE))</f>
        <v>69264</v>
      </c>
      <c r="AF98">
        <f>IF(N98="..","..",VLOOKUP($A98,'16-64 population'!$A$8:$L$432,AF$3,FALSE))</f>
        <v>69626</v>
      </c>
      <c r="AG98">
        <f>IF(O98="..","..",VLOOKUP($A98,'16-64 population'!$A$8:$M$432,AG$3,FALSE))</f>
        <v>69513</v>
      </c>
      <c r="AM98">
        <f t="shared" si="12"/>
        <v>2.429600140506996</v>
      </c>
      <c r="AN98">
        <f t="shared" si="13"/>
        <v>0.33445788738948345</v>
      </c>
      <c r="AO98">
        <f t="shared" si="14"/>
        <v>1.0173974972021569</v>
      </c>
      <c r="AP98">
        <f t="shared" si="15"/>
        <v>1.4258415404968396</v>
      </c>
      <c r="AQ98">
        <f t="shared" si="16"/>
        <v>0.20642269470083452</v>
      </c>
      <c r="AR98">
        <f t="shared" si="17"/>
        <v>1.5011479366574441</v>
      </c>
      <c r="AS98">
        <f t="shared" si="18"/>
        <v>1.7985346365338406</v>
      </c>
      <c r="AT98">
        <f t="shared" si="19"/>
        <v>1.3775719561521778</v>
      </c>
      <c r="AU98">
        <f t="shared" si="20"/>
        <v>1.4386398314321005</v>
      </c>
      <c r="AV98">
        <f t="shared" si="21"/>
        <v>1.053938553938554</v>
      </c>
      <c r="AW98">
        <f t="shared" si="22"/>
        <v>0.47396087668399733</v>
      </c>
      <c r="AX98">
        <f t="shared" si="22"/>
        <v>1.7262958007854645</v>
      </c>
    </row>
    <row r="99" spans="1:50" x14ac:dyDescent="0.3">
      <c r="A99" t="s">
        <v>17</v>
      </c>
      <c r="B99" t="str">
        <f>VLOOKUP($A99,class!$A$1:$B$455,2,FALSE)</f>
        <v>Metropolitan District</v>
      </c>
      <c r="C99" t="str">
        <f>IFERROR(VLOOKUP($A99,classifications!A$3:C$334,3,FALSE),VLOOKUP($A99,classifications!I$2:K$28,3,FALSE))</f>
        <v>Predominantly Urban</v>
      </c>
      <c r="D99">
        <f>VLOOKUP($A99,'table 1008C'!$C$10:$O$796,V$3,FALSE)</f>
        <v>266</v>
      </c>
      <c r="E99">
        <f>VLOOKUP($A99,'table 1008C'!$C$10:$O$796,W$3,FALSE)</f>
        <v>185</v>
      </c>
      <c r="F99">
        <f>VLOOKUP($A99,'table 1008C'!$C$10:$O$796,X$3,FALSE)</f>
        <v>322</v>
      </c>
      <c r="G99">
        <f>VLOOKUP($A99,'table 1008C'!$C$10:$O$796,Y$3,FALSE)</f>
        <v>213</v>
      </c>
      <c r="H99">
        <f>VLOOKUP($A99,'table 1008C'!$C$10:$O$796,Z$3,FALSE)</f>
        <v>77</v>
      </c>
      <c r="I99">
        <f>VLOOKUP($A99,'table 1008C'!$C$10:$O$796,AA$3,FALSE)</f>
        <v>278</v>
      </c>
      <c r="J99">
        <f>VLOOKUP($A99,'table 1008C'!$C$10:$O$796,AB$3,FALSE)</f>
        <v>24</v>
      </c>
      <c r="K99">
        <f>VLOOKUP($A99,'table 1008C'!$C$10:$O$796,AC$3,FALSE)</f>
        <v>107</v>
      </c>
      <c r="L99">
        <f>VLOOKUP($A99,'table 1008C'!$C$10:$O$796,AD$3,FALSE)</f>
        <v>192</v>
      </c>
      <c r="M99">
        <f>VLOOKUP($A99,'table 1008C'!$C$10:$O$796,AE$3,FALSE)</f>
        <v>279</v>
      </c>
      <c r="N99">
        <f>VLOOKUP($A99,'table 1008C'!$C$10:$O$796,AF$3,FALSE)</f>
        <v>264</v>
      </c>
      <c r="O99">
        <f>VLOOKUP($A99,'table 1008C'!$C$10:$O$796,AG$3,FALSE)</f>
        <v>131</v>
      </c>
      <c r="V99">
        <f>IF(D99="..","..",VLOOKUP($A99,'16-64 population'!$A$8:$L$432,V$3,FALSE))</f>
        <v>195206</v>
      </c>
      <c r="W99">
        <f>IF(E99="..","..",VLOOKUP($A99,'16-64 population'!$A$8:$L$432,W$3,FALSE))</f>
        <v>195155</v>
      </c>
      <c r="X99">
        <f>IF(F99="..","..",VLOOKUP($A99,'16-64 population'!$A$8:$L$432,X$3,FALSE))</f>
        <v>195183</v>
      </c>
      <c r="Y99">
        <f>IF(G99="..","..",VLOOKUP($A99,'16-64 population'!$A$8:$L$432,Y$3,FALSE))</f>
        <v>193848</v>
      </c>
      <c r="Z99">
        <f>IF(H99="..","..",VLOOKUP($A99,'16-64 population'!$A$8:$L$432,Z$3,FALSE))</f>
        <v>193353</v>
      </c>
      <c r="AA99">
        <f>IF(I99="..","..",VLOOKUP($A99,'16-64 population'!$A$8:$L$432,AA$3,FALSE))</f>
        <v>193007</v>
      </c>
      <c r="AB99">
        <f>IF(J99="..","..",VLOOKUP($A99,'16-64 population'!$A$8:$L$432,AB$3,FALSE))</f>
        <v>192780</v>
      </c>
      <c r="AC99">
        <f>IF(K99="..","..",VLOOKUP($A99,'16-64 population'!$A$8:$L$432,AC$3,FALSE))</f>
        <v>192783</v>
      </c>
      <c r="AD99">
        <f>IF(L99="..","..",VLOOKUP($A99,'16-64 population'!$A$8:$L$432,AD$3,FALSE))</f>
        <v>193195</v>
      </c>
      <c r="AE99">
        <f>IF(M99="..","..",VLOOKUP($A99,'16-64 population'!$A$8:$L$432,AE$3,FALSE))</f>
        <v>193442</v>
      </c>
      <c r="AF99">
        <f>IF(N99="..","..",VLOOKUP($A99,'16-64 population'!$A$8:$L$432,AF$3,FALSE))</f>
        <v>193637</v>
      </c>
      <c r="AG99">
        <f>IF(O99="..","..",VLOOKUP($A99,'16-64 population'!$A$8:$M$432,AG$3,FALSE))</f>
        <v>194465</v>
      </c>
      <c r="AM99">
        <f t="shared" si="12"/>
        <v>1.3626630328985789</v>
      </c>
      <c r="AN99">
        <f t="shared" si="13"/>
        <v>0.94796443852322509</v>
      </c>
      <c r="AO99">
        <f t="shared" si="14"/>
        <v>1.6497338395249588</v>
      </c>
      <c r="AP99">
        <f t="shared" si="15"/>
        <v>1.0987990590565804</v>
      </c>
      <c r="AQ99">
        <f t="shared" si="16"/>
        <v>0.39823535192109766</v>
      </c>
      <c r="AR99">
        <f t="shared" si="17"/>
        <v>1.4403622666535409</v>
      </c>
      <c r="AS99">
        <f t="shared" si="18"/>
        <v>0.12449424214130096</v>
      </c>
      <c r="AT99">
        <f t="shared" si="19"/>
        <v>0.55502819231986222</v>
      </c>
      <c r="AU99">
        <f t="shared" si="20"/>
        <v>0.99381453971376077</v>
      </c>
      <c r="AV99">
        <f t="shared" si="21"/>
        <v>1.4422927802648855</v>
      </c>
      <c r="AW99">
        <f t="shared" si="22"/>
        <v>1.3633758011123907</v>
      </c>
      <c r="AX99">
        <f t="shared" si="22"/>
        <v>0.67364307201810092</v>
      </c>
    </row>
    <row r="100" spans="1:50" x14ac:dyDescent="0.3">
      <c r="A100" t="s">
        <v>130</v>
      </c>
      <c r="B100" t="str">
        <f>VLOOKUP($A100,class!$A$1:$B$455,2,FALSE)</f>
        <v>London Borough</v>
      </c>
      <c r="C100" t="str">
        <f>IFERROR(VLOOKUP($A100,classifications!A$3:C$334,3,FALSE),VLOOKUP($A100,classifications!I$2:K$28,3,FALSE))</f>
        <v>Predominantly Urban</v>
      </c>
      <c r="D100">
        <f>VLOOKUP($A100,'table 1008C'!$C$10:$O$796,V$3,FALSE)</f>
        <v>405</v>
      </c>
      <c r="E100">
        <f>VLOOKUP($A100,'table 1008C'!$C$10:$O$796,W$3,FALSE)</f>
        <v>262</v>
      </c>
      <c r="F100">
        <f>VLOOKUP($A100,'table 1008C'!$C$10:$O$796,X$3,FALSE)</f>
        <v>673</v>
      </c>
      <c r="G100">
        <f>VLOOKUP($A100,'table 1008C'!$C$10:$O$796,Y$3,FALSE)</f>
        <v>196</v>
      </c>
      <c r="H100">
        <f>VLOOKUP($A100,'table 1008C'!$C$10:$O$796,Z$3,FALSE)</f>
        <v>302</v>
      </c>
      <c r="I100">
        <f>VLOOKUP($A100,'table 1008C'!$C$10:$O$796,AA$3,FALSE)</f>
        <v>780</v>
      </c>
      <c r="J100">
        <f>VLOOKUP($A100,'table 1008C'!$C$10:$O$796,AB$3,FALSE)</f>
        <v>134</v>
      </c>
      <c r="K100">
        <f>VLOOKUP($A100,'table 1008C'!$C$10:$O$796,AC$3,FALSE)</f>
        <v>29</v>
      </c>
      <c r="L100">
        <f>VLOOKUP($A100,'table 1008C'!$C$10:$O$796,AD$3,FALSE)</f>
        <v>379</v>
      </c>
      <c r="M100">
        <f>VLOOKUP($A100,'table 1008C'!$C$10:$O$796,AE$3,FALSE)</f>
        <v>758</v>
      </c>
      <c r="N100">
        <f>VLOOKUP($A100,'table 1008C'!$C$10:$O$796,AF$3,FALSE)</f>
        <v>604</v>
      </c>
      <c r="O100">
        <f>VLOOKUP($A100,'table 1008C'!$C$10:$O$796,AG$3,FALSE)</f>
        <v>682</v>
      </c>
      <c r="V100">
        <f>IF(D100="..","..",VLOOKUP($A100,'16-64 population'!$A$8:$L$432,V$3,FALSE))</f>
        <v>228430</v>
      </c>
      <c r="W100">
        <f>IF(E100="..","..",VLOOKUP($A100,'16-64 population'!$A$8:$L$432,W$3,FALSE))</f>
        <v>230591</v>
      </c>
      <c r="X100">
        <f>IF(F100="..","..",VLOOKUP($A100,'16-64 population'!$A$8:$L$432,X$3,FALSE))</f>
        <v>233700</v>
      </c>
      <c r="Y100">
        <f>IF(G100="..","..",VLOOKUP($A100,'16-64 population'!$A$8:$L$432,Y$3,FALSE))</f>
        <v>232632</v>
      </c>
      <c r="Z100">
        <f>IF(H100="..","..",VLOOKUP($A100,'16-64 population'!$A$8:$L$432,Z$3,FALSE))</f>
        <v>232100</v>
      </c>
      <c r="AA100">
        <f>IF(I100="..","..",VLOOKUP($A100,'16-64 population'!$A$8:$L$432,AA$3,FALSE))</f>
        <v>230918</v>
      </c>
      <c r="AB100">
        <f>IF(J100="..","..",VLOOKUP($A100,'16-64 population'!$A$8:$L$432,AB$3,FALSE))</f>
        <v>230395</v>
      </c>
      <c r="AC100">
        <f>IF(K100="..","..",VLOOKUP($A100,'16-64 population'!$A$8:$L$432,AC$3,FALSE))</f>
        <v>229295</v>
      </c>
      <c r="AD100">
        <f>IF(L100="..","..",VLOOKUP($A100,'16-64 population'!$A$8:$L$432,AD$3,FALSE))</f>
        <v>226032</v>
      </c>
      <c r="AE100">
        <f>IF(M100="..","..",VLOOKUP($A100,'16-64 population'!$A$8:$L$432,AE$3,FALSE))</f>
        <v>224097</v>
      </c>
      <c r="AF100">
        <f>IF(N100="..","..",VLOOKUP($A100,'16-64 population'!$A$8:$L$432,AF$3,FALSE))</f>
        <v>222463</v>
      </c>
      <c r="AG100">
        <f>IF(O100="..","..",VLOOKUP($A100,'16-64 population'!$A$8:$M$432,AG$3,FALSE))</f>
        <v>220221</v>
      </c>
      <c r="AM100">
        <f t="shared" si="12"/>
        <v>1.7729720264413606</v>
      </c>
      <c r="AN100">
        <f t="shared" si="13"/>
        <v>1.1362108668595043</v>
      </c>
      <c r="AO100">
        <f t="shared" si="14"/>
        <v>2.8797603765511339</v>
      </c>
      <c r="AP100">
        <f t="shared" si="15"/>
        <v>0.84253241170604209</v>
      </c>
      <c r="AQ100">
        <f t="shared" si="16"/>
        <v>1.3011632916846188</v>
      </c>
      <c r="AR100">
        <f t="shared" si="17"/>
        <v>3.377822430473155</v>
      </c>
      <c r="AS100">
        <f t="shared" si="18"/>
        <v>0.58160984396362769</v>
      </c>
      <c r="AT100">
        <f t="shared" si="19"/>
        <v>0.12647462875335266</v>
      </c>
      <c r="AU100">
        <f t="shared" si="20"/>
        <v>1.6767537339845684</v>
      </c>
      <c r="AV100">
        <f t="shared" si="21"/>
        <v>3.3824638437819337</v>
      </c>
      <c r="AW100">
        <f t="shared" si="22"/>
        <v>2.7150582344030245</v>
      </c>
      <c r="AX100">
        <f t="shared" si="22"/>
        <v>3.0968890341974653</v>
      </c>
    </row>
    <row r="101" spans="1:50" x14ac:dyDescent="0.3">
      <c r="A101" t="s">
        <v>131</v>
      </c>
      <c r="B101" t="str">
        <f>VLOOKUP($A101,class!$A$1:$B$455,2,FALSE)</f>
        <v>Shire District</v>
      </c>
      <c r="C101" t="str">
        <f>IFERROR(VLOOKUP($A101,classifications!A$3:C$334,3,FALSE),VLOOKUP($A101,classifications!I$2:K$28,3,FALSE))</f>
        <v>Predominantly Rural</v>
      </c>
      <c r="D101">
        <f>VLOOKUP($A101,'table 1008C'!$C$10:$O$796,V$3,FALSE)</f>
        <v>113</v>
      </c>
      <c r="E101">
        <f>VLOOKUP($A101,'table 1008C'!$C$10:$O$796,W$3,FALSE)</f>
        <v>154</v>
      </c>
      <c r="F101">
        <f>VLOOKUP($A101,'table 1008C'!$C$10:$O$796,X$3,FALSE)</f>
        <v>114</v>
      </c>
      <c r="G101">
        <f>VLOOKUP($A101,'table 1008C'!$C$10:$O$796,Y$3,FALSE)</f>
        <v>39</v>
      </c>
      <c r="H101">
        <f>VLOOKUP($A101,'table 1008C'!$C$10:$O$796,Z$3,FALSE)</f>
        <v>31</v>
      </c>
      <c r="I101">
        <f>VLOOKUP($A101,'table 1008C'!$C$10:$O$796,AA$3,FALSE)</f>
        <v>46</v>
      </c>
      <c r="J101">
        <f>VLOOKUP($A101,'table 1008C'!$C$10:$O$796,AB$3,FALSE)</f>
        <v>8</v>
      </c>
      <c r="K101">
        <f>VLOOKUP($A101,'table 1008C'!$C$10:$O$796,AC$3,FALSE)</f>
        <v>52</v>
      </c>
      <c r="L101">
        <f>VLOOKUP($A101,'table 1008C'!$C$10:$O$796,AD$3,FALSE)</f>
        <v>89</v>
      </c>
      <c r="M101">
        <f>VLOOKUP($A101,'table 1008C'!$C$10:$O$796,AE$3,FALSE)</f>
        <v>97</v>
      </c>
      <c r="N101">
        <f>VLOOKUP($A101,'table 1008C'!$C$10:$O$796,AF$3,FALSE)</f>
        <v>58</v>
      </c>
      <c r="O101">
        <f>VLOOKUP($A101,'table 1008C'!$C$10:$O$796,AG$3,FALSE)</f>
        <v>91</v>
      </c>
      <c r="V101">
        <f>IF(D101="..","..",VLOOKUP($A101,'16-64 population'!$A$8:$L$432,V$3,FALSE))</f>
        <v>52610</v>
      </c>
      <c r="W101">
        <f>IF(E101="..","..",VLOOKUP($A101,'16-64 population'!$A$8:$L$432,W$3,FALSE))</f>
        <v>53013</v>
      </c>
      <c r="X101">
        <f>IF(F101="..","..",VLOOKUP($A101,'16-64 population'!$A$8:$L$432,X$3,FALSE))</f>
        <v>53324</v>
      </c>
      <c r="Y101">
        <f>IF(G101="..","..",VLOOKUP($A101,'16-64 population'!$A$8:$L$432,Y$3,FALSE))</f>
        <v>53353</v>
      </c>
      <c r="Z101">
        <f>IF(H101="..","..",VLOOKUP($A101,'16-64 population'!$A$8:$L$432,Z$3,FALSE))</f>
        <v>53255</v>
      </c>
      <c r="AA101">
        <f>IF(I101="..","..",VLOOKUP($A101,'16-64 population'!$A$8:$L$432,AA$3,FALSE))</f>
        <v>53596</v>
      </c>
      <c r="AB101">
        <f>IF(J101="..","..",VLOOKUP($A101,'16-64 population'!$A$8:$L$432,AB$3,FALSE))</f>
        <v>53618</v>
      </c>
      <c r="AC101">
        <f>IF(K101="..","..",VLOOKUP($A101,'16-64 population'!$A$8:$L$432,AC$3,FALSE))</f>
        <v>53579</v>
      </c>
      <c r="AD101">
        <f>IF(L101="..","..",VLOOKUP($A101,'16-64 population'!$A$8:$L$432,AD$3,FALSE))</f>
        <v>53538</v>
      </c>
      <c r="AE101">
        <f>IF(M101="..","..",VLOOKUP($A101,'16-64 population'!$A$8:$L$432,AE$3,FALSE))</f>
        <v>53722</v>
      </c>
      <c r="AF101">
        <f>IF(N101="..","..",VLOOKUP($A101,'16-64 population'!$A$8:$L$432,AF$3,FALSE))</f>
        <v>53841</v>
      </c>
      <c r="AG101">
        <f>IF(O101="..","..",VLOOKUP($A101,'16-64 population'!$A$8:$M$432,AG$3,FALSE))</f>
        <v>53962</v>
      </c>
      <c r="AM101">
        <f t="shared" si="12"/>
        <v>2.1478806310587339</v>
      </c>
      <c r="AN101">
        <f t="shared" si="13"/>
        <v>2.90494784298191</v>
      </c>
      <c r="AO101">
        <f t="shared" si="14"/>
        <v>2.1378741279723954</v>
      </c>
      <c r="AP101">
        <f t="shared" si="15"/>
        <v>0.730980450958709</v>
      </c>
      <c r="AQ101">
        <f t="shared" si="16"/>
        <v>0.58210496666979628</v>
      </c>
      <c r="AR101">
        <f t="shared" si="17"/>
        <v>0.85827300544816787</v>
      </c>
      <c r="AS101">
        <f t="shared" si="18"/>
        <v>0.14920362564810324</v>
      </c>
      <c r="AT101">
        <f t="shared" si="19"/>
        <v>0.97052949849754566</v>
      </c>
      <c r="AU101">
        <f t="shared" si="20"/>
        <v>1.6623706526205686</v>
      </c>
      <c r="AV101">
        <f t="shared" si="21"/>
        <v>1.8055917501209933</v>
      </c>
      <c r="AW101">
        <f t="shared" si="22"/>
        <v>1.0772459649709329</v>
      </c>
      <c r="AX101">
        <f t="shared" si="22"/>
        <v>1.6863718913309365</v>
      </c>
    </row>
    <row r="102" spans="1:50" x14ac:dyDescent="0.3">
      <c r="A102" t="s">
        <v>260</v>
      </c>
      <c r="B102" t="str">
        <f>VLOOKUP($A102,class!$A$1:$B$455,2,FALSE)</f>
        <v>Shire District</v>
      </c>
      <c r="C102" t="str">
        <f>IFERROR(VLOOKUP($A102,classifications!A$3:C$334,3,FALSE),VLOOKUP($A102,classifications!I$2:K$28,3,FALSE))</f>
        <v>Predominantly Rural</v>
      </c>
      <c r="D102">
        <f>VLOOKUP($A102,'table 1008C'!$C$10:$O$796,V$3,FALSE)</f>
        <v>21</v>
      </c>
      <c r="E102">
        <f>VLOOKUP($A102,'table 1008C'!$C$10:$O$796,W$3,FALSE)</f>
        <v>113</v>
      </c>
      <c r="F102">
        <f>VLOOKUP($A102,'table 1008C'!$C$10:$O$796,X$3,FALSE)</f>
        <v>153</v>
      </c>
      <c r="G102">
        <f>VLOOKUP($A102,'table 1008C'!$C$10:$O$796,Y$3,FALSE)</f>
        <v>108</v>
      </c>
      <c r="H102">
        <f>VLOOKUP($A102,'table 1008C'!$C$10:$O$796,Z$3,FALSE)</f>
        <v>237</v>
      </c>
      <c r="I102">
        <f>VLOOKUP($A102,'table 1008C'!$C$10:$O$796,AA$3,FALSE)</f>
        <v>428</v>
      </c>
      <c r="J102">
        <f>VLOOKUP($A102,'table 1008C'!$C$10:$O$796,AB$3,FALSE)</f>
        <v>135</v>
      </c>
      <c r="K102">
        <f>VLOOKUP($A102,'table 1008C'!$C$10:$O$796,AC$3,FALSE)</f>
        <v>146</v>
      </c>
      <c r="L102">
        <f>VLOOKUP($A102,'table 1008C'!$C$10:$O$796,AD$3,FALSE)</f>
        <v>220</v>
      </c>
      <c r="M102">
        <f>VLOOKUP($A102,'table 1008C'!$C$10:$O$796,AE$3,FALSE)</f>
        <v>396</v>
      </c>
      <c r="N102">
        <f>VLOOKUP($A102,'table 1008C'!$C$10:$O$796,AF$3,FALSE)</f>
        <v>343</v>
      </c>
      <c r="O102">
        <f>VLOOKUP($A102,'table 1008C'!$C$10:$O$796,AG$3,FALSE)</f>
        <v>221</v>
      </c>
      <c r="V102">
        <f>IF(D102="..","..",VLOOKUP($A102,'16-64 population'!$A$8:$L$432,V$3,FALSE))</f>
        <v>75386</v>
      </c>
      <c r="W102">
        <f>IF(E102="..","..",VLOOKUP($A102,'16-64 population'!$A$8:$L$432,W$3,FALSE))</f>
        <v>75336</v>
      </c>
      <c r="X102">
        <f>IF(F102="..","..",VLOOKUP($A102,'16-64 population'!$A$8:$L$432,X$3,FALSE))</f>
        <v>75129</v>
      </c>
      <c r="Y102">
        <f>IF(G102="..","..",VLOOKUP($A102,'16-64 population'!$A$8:$L$432,Y$3,FALSE))</f>
        <v>74950</v>
      </c>
      <c r="Z102">
        <f>IF(H102="..","..",VLOOKUP($A102,'16-64 population'!$A$8:$L$432,Z$3,FALSE))</f>
        <v>74528</v>
      </c>
      <c r="AA102">
        <f>IF(I102="..","..",VLOOKUP($A102,'16-64 population'!$A$8:$L$432,AA$3,FALSE))</f>
        <v>74827</v>
      </c>
      <c r="AB102">
        <f>IF(J102="..","..",VLOOKUP($A102,'16-64 population'!$A$8:$L$432,AB$3,FALSE))</f>
        <v>75487</v>
      </c>
      <c r="AC102">
        <f>IF(K102="..","..",VLOOKUP($A102,'16-64 population'!$A$8:$L$432,AC$3,FALSE))</f>
        <v>76146</v>
      </c>
      <c r="AD102">
        <f>IF(L102="..","..",VLOOKUP($A102,'16-64 population'!$A$8:$L$432,AD$3,FALSE))</f>
        <v>76878</v>
      </c>
      <c r="AE102">
        <f>IF(M102="..","..",VLOOKUP($A102,'16-64 population'!$A$8:$L$432,AE$3,FALSE))</f>
        <v>77863</v>
      </c>
      <c r="AF102">
        <f>IF(N102="..","..",VLOOKUP($A102,'16-64 population'!$A$8:$L$432,AF$3,FALSE))</f>
        <v>78485</v>
      </c>
      <c r="AG102">
        <f>IF(O102="..","..",VLOOKUP($A102,'16-64 population'!$A$8:$M$432,AG$3,FALSE))</f>
        <v>79369</v>
      </c>
      <c r="AM102">
        <f t="shared" si="12"/>
        <v>0.27856631204732973</v>
      </c>
      <c r="AN102">
        <f t="shared" si="13"/>
        <v>1.4999469045343528</v>
      </c>
      <c r="AO102">
        <f t="shared" si="14"/>
        <v>2.0364972247733895</v>
      </c>
      <c r="AP102">
        <f t="shared" si="15"/>
        <v>1.4409606404269513</v>
      </c>
      <c r="AQ102">
        <f t="shared" si="16"/>
        <v>3.1800128810648345</v>
      </c>
      <c r="AR102">
        <f t="shared" si="17"/>
        <v>5.7198604781696449</v>
      </c>
      <c r="AS102">
        <f t="shared" si="18"/>
        <v>1.7883874044537471</v>
      </c>
      <c r="AT102">
        <f t="shared" si="19"/>
        <v>1.9173692643080398</v>
      </c>
      <c r="AU102">
        <f t="shared" si="20"/>
        <v>2.8616769426884154</v>
      </c>
      <c r="AV102">
        <f t="shared" si="21"/>
        <v>5.0858559264348919</v>
      </c>
      <c r="AW102">
        <f t="shared" si="22"/>
        <v>4.3702618334713641</v>
      </c>
      <c r="AX102">
        <f t="shared" si="22"/>
        <v>2.7844624475550908</v>
      </c>
    </row>
    <row r="103" spans="1:50" x14ac:dyDescent="0.3">
      <c r="A103" t="s">
        <v>305</v>
      </c>
      <c r="B103" t="str">
        <f>VLOOKUP($A103,class!$A$1:$B$455,2,FALSE)</f>
        <v>Shire District</v>
      </c>
      <c r="C103" t="str">
        <f>IFERROR(VLOOKUP($A103,classifications!A$3:C$334,3,FALSE),VLOOKUP($A103,classifications!I$2:K$28,3,FALSE))</f>
        <v>Urban with Significant Rural</v>
      </c>
      <c r="D103">
        <f>VLOOKUP($A103,'table 1008C'!$C$10:$O$796,V$3,FALSE)</f>
        <v>41</v>
      </c>
      <c r="E103">
        <f>VLOOKUP($A103,'table 1008C'!$C$10:$O$796,W$3,FALSE)</f>
        <v>17</v>
      </c>
      <c r="F103">
        <f>VLOOKUP($A103,'table 1008C'!$C$10:$O$796,X$3,FALSE)</f>
        <v>4</v>
      </c>
      <c r="G103">
        <f>VLOOKUP($A103,'table 1008C'!$C$10:$O$796,Y$3,FALSE)</f>
        <v>29</v>
      </c>
      <c r="H103">
        <f>VLOOKUP($A103,'table 1008C'!$C$10:$O$796,Z$3,FALSE)</f>
        <v>8</v>
      </c>
      <c r="I103">
        <f>VLOOKUP($A103,'table 1008C'!$C$10:$O$796,AA$3,FALSE)</f>
        <v>49</v>
      </c>
      <c r="J103">
        <f>VLOOKUP($A103,'table 1008C'!$C$10:$O$796,AB$3,FALSE)</f>
        <v>40</v>
      </c>
      <c r="K103">
        <f>VLOOKUP($A103,'table 1008C'!$C$10:$O$796,AC$3,FALSE)</f>
        <v>41</v>
      </c>
      <c r="L103">
        <f>VLOOKUP($A103,'table 1008C'!$C$10:$O$796,AD$3,FALSE)</f>
        <v>42</v>
      </c>
      <c r="M103">
        <f>VLOOKUP($A103,'table 1008C'!$C$10:$O$796,AE$3,FALSE)</f>
        <v>51</v>
      </c>
      <c r="N103" t="str">
        <f>VLOOKUP($A103,'table 1008C'!$C$10:$O$796,AF$3,FALSE)</f>
        <v>..</v>
      </c>
      <c r="O103" t="str">
        <f>VLOOKUP($A103,'table 1008C'!$C$10:$O$796,AG$3,FALSE)</f>
        <v>..</v>
      </c>
      <c r="V103">
        <f>IF(D103="..","..",VLOOKUP($A103,'16-64 population'!$A$8:$L$432,V$3,FALSE))</f>
        <v>49634</v>
      </c>
      <c r="W103">
        <f>IF(E103="..","..",VLOOKUP($A103,'16-64 population'!$A$8:$L$432,W$3,FALSE))</f>
        <v>49440</v>
      </c>
      <c r="X103">
        <f>IF(F103="..","..",VLOOKUP($A103,'16-64 population'!$A$8:$L$432,X$3,FALSE))</f>
        <v>49185</v>
      </c>
      <c r="Y103">
        <f>IF(G103="..","..",VLOOKUP($A103,'16-64 population'!$A$8:$L$432,Y$3,FALSE))</f>
        <v>48626</v>
      </c>
      <c r="Z103">
        <f>IF(H103="..","..",VLOOKUP($A103,'16-64 population'!$A$8:$L$432,Z$3,FALSE))</f>
        <v>48163</v>
      </c>
      <c r="AA103">
        <f>IF(I103="..","..",VLOOKUP($A103,'16-64 population'!$A$8:$L$432,AA$3,FALSE))</f>
        <v>47924</v>
      </c>
      <c r="AB103">
        <f>IF(J103="..","..",VLOOKUP($A103,'16-64 population'!$A$8:$L$432,AB$3,FALSE))</f>
        <v>47957</v>
      </c>
      <c r="AC103">
        <f>IF(K103="..","..",VLOOKUP($A103,'16-64 population'!$A$8:$L$432,AC$3,FALSE))</f>
        <v>47761</v>
      </c>
      <c r="AD103">
        <f>IF(L103="..","..",VLOOKUP($A103,'16-64 population'!$A$8:$L$432,AD$3,FALSE))</f>
        <v>47662</v>
      </c>
      <c r="AE103">
        <f>IF(M103="..","..",VLOOKUP($A103,'16-64 population'!$A$8:$L$432,AE$3,FALSE))</f>
        <v>47742</v>
      </c>
      <c r="AF103" t="str">
        <f>IF(N103="..","..",VLOOKUP($A103,'16-64 population'!$A$8:$L$432,AF$3,FALSE))</f>
        <v>..</v>
      </c>
      <c r="AG103" t="str">
        <f>IF(O103="..","..",VLOOKUP($A103,'16-64 population'!$A$8:$M$432,AG$3,FALSE))</f>
        <v>..</v>
      </c>
      <c r="AM103">
        <f t="shared" si="12"/>
        <v>0.82604666156263851</v>
      </c>
      <c r="AN103">
        <f t="shared" si="13"/>
        <v>0.34385113268608414</v>
      </c>
      <c r="AO103">
        <f t="shared" si="14"/>
        <v>8.1325607400630273E-2</v>
      </c>
      <c r="AP103">
        <f t="shared" si="15"/>
        <v>0.59638876321309586</v>
      </c>
      <c r="AQ103">
        <f t="shared" si="16"/>
        <v>0.16610260988725786</v>
      </c>
      <c r="AR103">
        <f t="shared" si="17"/>
        <v>1.0224522160086804</v>
      </c>
      <c r="AS103">
        <f t="shared" si="18"/>
        <v>0.83408053047521735</v>
      </c>
      <c r="AT103">
        <f t="shared" si="19"/>
        <v>0.85844098741651131</v>
      </c>
      <c r="AU103">
        <f t="shared" si="20"/>
        <v>0.88120515295203727</v>
      </c>
      <c r="AV103">
        <f t="shared" si="21"/>
        <v>1.0682417996732438</v>
      </c>
      <c r="AW103" t="e">
        <f t="shared" si="22"/>
        <v>#VALUE!</v>
      </c>
      <c r="AX103" t="e">
        <f t="shared" si="22"/>
        <v>#VALUE!</v>
      </c>
    </row>
    <row r="104" spans="1:50" x14ac:dyDescent="0.3">
      <c r="A104" t="s">
        <v>240</v>
      </c>
      <c r="B104" t="str">
        <f>VLOOKUP($A104,class!$A$1:$B$455,2,FALSE)</f>
        <v>Shire District</v>
      </c>
      <c r="C104" t="str">
        <f>IFERROR(VLOOKUP($A104,classifications!A$3:C$334,3,FALSE),VLOOKUP($A104,classifications!I$2:K$28,3,FALSE))</f>
        <v>Predominantly Rural</v>
      </c>
      <c r="D104">
        <f>VLOOKUP($A104,'table 1008C'!$C$10:$O$796,V$3,FALSE)</f>
        <v>36</v>
      </c>
      <c r="E104">
        <f>VLOOKUP($A104,'table 1008C'!$C$10:$O$796,W$3,FALSE)</f>
        <v>67</v>
      </c>
      <c r="F104">
        <f>VLOOKUP($A104,'table 1008C'!$C$10:$O$796,X$3,FALSE)</f>
        <v>100</v>
      </c>
      <c r="G104">
        <f>VLOOKUP($A104,'table 1008C'!$C$10:$O$796,Y$3,FALSE)</f>
        <v>44</v>
      </c>
      <c r="H104">
        <f>VLOOKUP($A104,'table 1008C'!$C$10:$O$796,Z$3,FALSE)</f>
        <v>161</v>
      </c>
      <c r="I104">
        <f>VLOOKUP($A104,'table 1008C'!$C$10:$O$796,AA$3,FALSE)</f>
        <v>113</v>
      </c>
      <c r="J104">
        <f>VLOOKUP($A104,'table 1008C'!$C$10:$O$796,AB$3,FALSE)</f>
        <v>50</v>
      </c>
      <c r="K104">
        <f>VLOOKUP($A104,'table 1008C'!$C$10:$O$796,AC$3,FALSE)</f>
        <v>174</v>
      </c>
      <c r="L104">
        <f>VLOOKUP($A104,'table 1008C'!$C$10:$O$796,AD$3,FALSE)</f>
        <v>105</v>
      </c>
      <c r="M104">
        <f>VLOOKUP($A104,'table 1008C'!$C$10:$O$796,AE$3,FALSE)</f>
        <v>557</v>
      </c>
      <c r="N104">
        <f>VLOOKUP($A104,'table 1008C'!$C$10:$O$796,AF$3,FALSE)</f>
        <v>237</v>
      </c>
      <c r="O104">
        <f>VLOOKUP($A104,'table 1008C'!$C$10:$O$796,AG$3,FALSE)</f>
        <v>69</v>
      </c>
      <c r="V104">
        <f>IF(D104="..","..",VLOOKUP($A104,'16-64 population'!$A$8:$L$432,V$3,FALSE))</f>
        <v>71471</v>
      </c>
      <c r="W104">
        <f>IF(E104="..","..",VLOOKUP($A104,'16-64 population'!$A$8:$L$432,W$3,FALSE))</f>
        <v>71922</v>
      </c>
      <c r="X104">
        <f>IF(F104="..","..",VLOOKUP($A104,'16-64 population'!$A$8:$L$432,X$3,FALSE))</f>
        <v>72007</v>
      </c>
      <c r="Y104">
        <f>IF(G104="..","..",VLOOKUP($A104,'16-64 population'!$A$8:$L$432,Y$3,FALSE))</f>
        <v>71397</v>
      </c>
      <c r="Z104">
        <f>IF(H104="..","..",VLOOKUP($A104,'16-64 population'!$A$8:$L$432,Z$3,FALSE))</f>
        <v>71305</v>
      </c>
      <c r="AA104">
        <f>IF(I104="..","..",VLOOKUP($A104,'16-64 population'!$A$8:$L$432,AA$3,FALSE))</f>
        <v>71052</v>
      </c>
      <c r="AB104">
        <f>IF(J104="..","..",VLOOKUP($A104,'16-64 population'!$A$8:$L$432,AB$3,FALSE))</f>
        <v>70953</v>
      </c>
      <c r="AC104">
        <f>IF(K104="..","..",VLOOKUP($A104,'16-64 population'!$A$8:$L$432,AC$3,FALSE))</f>
        <v>70435</v>
      </c>
      <c r="AD104">
        <f>IF(L104="..","..",VLOOKUP($A104,'16-64 population'!$A$8:$L$432,AD$3,FALSE))</f>
        <v>70301</v>
      </c>
      <c r="AE104">
        <f>IF(M104="..","..",VLOOKUP($A104,'16-64 population'!$A$8:$L$432,AE$3,FALSE))</f>
        <v>70871</v>
      </c>
      <c r="AF104">
        <f>IF(N104="..","..",VLOOKUP($A104,'16-64 population'!$A$8:$L$432,AF$3,FALSE))</f>
        <v>71562</v>
      </c>
      <c r="AG104">
        <f>IF(O104="..","..",VLOOKUP($A104,'16-64 population'!$A$8:$M$432,AG$3,FALSE))</f>
        <v>72258</v>
      </c>
      <c r="AM104">
        <f t="shared" si="12"/>
        <v>0.50370080172377607</v>
      </c>
      <c r="AN104">
        <f t="shared" si="13"/>
        <v>0.93156475070214961</v>
      </c>
      <c r="AO104">
        <f t="shared" si="14"/>
        <v>1.3887538711514158</v>
      </c>
      <c r="AP104">
        <f t="shared" si="15"/>
        <v>0.61627239239743958</v>
      </c>
      <c r="AQ104">
        <f t="shared" si="16"/>
        <v>2.2579061776873988</v>
      </c>
      <c r="AR104">
        <f t="shared" si="17"/>
        <v>1.5903845071215446</v>
      </c>
      <c r="AS104">
        <f t="shared" si="18"/>
        <v>0.70469183825912929</v>
      </c>
      <c r="AT104">
        <f t="shared" si="19"/>
        <v>2.4703627457939943</v>
      </c>
      <c r="AU104">
        <f t="shared" si="20"/>
        <v>1.4935776162501244</v>
      </c>
      <c r="AV104">
        <f t="shared" si="21"/>
        <v>7.8593500867773844</v>
      </c>
      <c r="AW104">
        <f t="shared" si="22"/>
        <v>3.3118135323216231</v>
      </c>
      <c r="AX104">
        <f t="shared" si="22"/>
        <v>0.95491156688532763</v>
      </c>
    </row>
    <row r="105" spans="1:50" x14ac:dyDescent="0.3">
      <c r="A105" t="s">
        <v>296</v>
      </c>
      <c r="B105" t="str">
        <f>VLOOKUP($A105,class!$A$1:$B$455,2,FALSE)</f>
        <v>Shire District</v>
      </c>
      <c r="C105" t="str">
        <f>IFERROR(VLOOKUP($A105,classifications!A$3:C$334,3,FALSE),VLOOKUP($A105,classifications!I$2:K$28,3,FALSE))</f>
        <v>Urban with Significant Rural</v>
      </c>
      <c r="D105">
        <f>VLOOKUP($A105,'table 1008C'!$C$10:$O$796,V$3,FALSE)</f>
        <v>191</v>
      </c>
      <c r="E105">
        <f>VLOOKUP($A105,'table 1008C'!$C$10:$O$796,W$3,FALSE)</f>
        <v>93</v>
      </c>
      <c r="F105">
        <f>VLOOKUP($A105,'table 1008C'!$C$10:$O$796,X$3,FALSE)</f>
        <v>177</v>
      </c>
      <c r="G105">
        <f>VLOOKUP($A105,'table 1008C'!$C$10:$O$796,Y$3,FALSE)</f>
        <v>130</v>
      </c>
      <c r="H105">
        <f>VLOOKUP($A105,'table 1008C'!$C$10:$O$796,Z$3,FALSE)</f>
        <v>93</v>
      </c>
      <c r="I105">
        <f>VLOOKUP($A105,'table 1008C'!$C$10:$O$796,AA$3,FALSE)</f>
        <v>121</v>
      </c>
      <c r="J105">
        <f>VLOOKUP($A105,'table 1008C'!$C$10:$O$796,AB$3,FALSE)</f>
        <v>102</v>
      </c>
      <c r="K105">
        <f>VLOOKUP($A105,'table 1008C'!$C$10:$O$796,AC$3,FALSE)</f>
        <v>179</v>
      </c>
      <c r="L105">
        <f>VLOOKUP($A105,'table 1008C'!$C$10:$O$796,AD$3,FALSE)</f>
        <v>64</v>
      </c>
      <c r="M105">
        <f>VLOOKUP($A105,'table 1008C'!$C$10:$O$796,AE$3,FALSE)</f>
        <v>407</v>
      </c>
      <c r="N105">
        <f>VLOOKUP($A105,'table 1008C'!$C$10:$O$796,AF$3,FALSE)</f>
        <v>174</v>
      </c>
      <c r="O105">
        <f>VLOOKUP($A105,'table 1008C'!$C$10:$O$796,AG$3,FALSE)</f>
        <v>217</v>
      </c>
      <c r="V105">
        <f>IF(D105="..","..",VLOOKUP($A105,'16-64 population'!$A$8:$L$432,V$3,FALSE))</f>
        <v>88197</v>
      </c>
      <c r="W105">
        <f>IF(E105="..","..",VLOOKUP($A105,'16-64 population'!$A$8:$L$432,W$3,FALSE))</f>
        <v>88597</v>
      </c>
      <c r="X105">
        <f>IF(F105="..","..",VLOOKUP($A105,'16-64 population'!$A$8:$L$432,X$3,FALSE))</f>
        <v>89130</v>
      </c>
      <c r="Y105">
        <f>IF(G105="..","..",VLOOKUP($A105,'16-64 population'!$A$8:$L$432,Y$3,FALSE))</f>
        <v>89021</v>
      </c>
      <c r="Z105">
        <f>IF(H105="..","..",VLOOKUP($A105,'16-64 population'!$A$8:$L$432,Z$3,FALSE))</f>
        <v>89657</v>
      </c>
      <c r="AA105">
        <f>IF(I105="..","..",VLOOKUP($A105,'16-64 population'!$A$8:$L$432,AA$3,FALSE))</f>
        <v>90296</v>
      </c>
      <c r="AB105">
        <f>IF(J105="..","..",VLOOKUP($A105,'16-64 population'!$A$8:$L$432,AB$3,FALSE))</f>
        <v>91060</v>
      </c>
      <c r="AC105">
        <f>IF(K105="..","..",VLOOKUP($A105,'16-64 population'!$A$8:$L$432,AC$3,FALSE))</f>
        <v>91855</v>
      </c>
      <c r="AD105">
        <f>IF(L105="..","..",VLOOKUP($A105,'16-64 population'!$A$8:$L$432,AD$3,FALSE))</f>
        <v>92043</v>
      </c>
      <c r="AE105">
        <f>IF(M105="..","..",VLOOKUP($A105,'16-64 population'!$A$8:$L$432,AE$3,FALSE))</f>
        <v>92333</v>
      </c>
      <c r="AF105">
        <f>IF(N105="..","..",VLOOKUP($A105,'16-64 population'!$A$8:$L$432,AF$3,FALSE))</f>
        <v>93036</v>
      </c>
      <c r="AG105">
        <f>IF(O105="..","..",VLOOKUP($A105,'16-64 population'!$A$8:$M$432,AG$3,FALSE))</f>
        <v>94174</v>
      </c>
      <c r="AM105">
        <f t="shared" si="12"/>
        <v>2.1656065399049855</v>
      </c>
      <c r="AN105">
        <f t="shared" si="13"/>
        <v>1.0496969423343907</v>
      </c>
      <c r="AO105">
        <f t="shared" si="14"/>
        <v>1.9858633456748571</v>
      </c>
      <c r="AP105">
        <f t="shared" si="15"/>
        <v>1.4603295851540647</v>
      </c>
      <c r="AQ105">
        <f t="shared" si="16"/>
        <v>1.0372865476203754</v>
      </c>
      <c r="AR105">
        <f t="shared" si="17"/>
        <v>1.3400372109506511</v>
      </c>
      <c r="AS105">
        <f t="shared" si="18"/>
        <v>1.1201405666593454</v>
      </c>
      <c r="AT105">
        <f t="shared" si="19"/>
        <v>1.9487235316531488</v>
      </c>
      <c r="AU105">
        <f t="shared" si="20"/>
        <v>0.69532718403354954</v>
      </c>
      <c r="AV105">
        <f t="shared" si="21"/>
        <v>4.4079581514734709</v>
      </c>
      <c r="AW105">
        <f t="shared" si="22"/>
        <v>1.8702437766026054</v>
      </c>
      <c r="AX105">
        <f t="shared" si="22"/>
        <v>2.304245333106802</v>
      </c>
    </row>
    <row r="106" spans="1:50" x14ac:dyDescent="0.3">
      <c r="A106" t="s">
        <v>221</v>
      </c>
      <c r="B106" t="str">
        <f>VLOOKUP($A106,class!$A$1:$B$455,2,FALSE)</f>
        <v>Shire District</v>
      </c>
      <c r="C106" t="str">
        <f>IFERROR(VLOOKUP($A106,classifications!A$3:C$334,3,FALSE),VLOOKUP($A106,classifications!I$2:K$28,3,FALSE))</f>
        <v>Predominantly Rural</v>
      </c>
      <c r="D106">
        <f>VLOOKUP($A106,'table 1008C'!$C$10:$O$796,V$3,FALSE)</f>
        <v>167</v>
      </c>
      <c r="E106">
        <f>VLOOKUP($A106,'table 1008C'!$C$10:$O$796,W$3,FALSE)</f>
        <v>79</v>
      </c>
      <c r="F106">
        <f>VLOOKUP($A106,'table 1008C'!$C$10:$O$796,X$3,FALSE)</f>
        <v>25</v>
      </c>
      <c r="G106">
        <f>VLOOKUP($A106,'table 1008C'!$C$10:$O$796,Y$3,FALSE)</f>
        <v>98</v>
      </c>
      <c r="H106">
        <f>VLOOKUP($A106,'table 1008C'!$C$10:$O$796,Z$3,FALSE)</f>
        <v>166</v>
      </c>
      <c r="I106">
        <f>VLOOKUP($A106,'table 1008C'!$C$10:$O$796,AA$3,FALSE)</f>
        <v>295</v>
      </c>
      <c r="J106">
        <f>VLOOKUP($A106,'table 1008C'!$C$10:$O$796,AB$3,FALSE)</f>
        <v>104</v>
      </c>
      <c r="K106">
        <f>VLOOKUP($A106,'table 1008C'!$C$10:$O$796,AC$3,FALSE)</f>
        <v>124</v>
      </c>
      <c r="L106">
        <f>VLOOKUP($A106,'table 1008C'!$C$10:$O$796,AD$3,FALSE)</f>
        <v>193</v>
      </c>
      <c r="M106">
        <f>VLOOKUP($A106,'table 1008C'!$C$10:$O$796,AE$3,FALSE)</f>
        <v>193</v>
      </c>
      <c r="N106">
        <f>VLOOKUP($A106,'table 1008C'!$C$10:$O$796,AF$3,FALSE)</f>
        <v>44</v>
      </c>
      <c r="O106">
        <f>VLOOKUP($A106,'table 1008C'!$C$10:$O$796,AG$3,FALSE)</f>
        <v>82</v>
      </c>
      <c r="V106">
        <f>IF(D106="..","..",VLOOKUP($A106,'16-64 population'!$A$8:$L$432,V$3,FALSE))</f>
        <v>81730</v>
      </c>
      <c r="W106">
        <f>IF(E106="..","..",VLOOKUP($A106,'16-64 population'!$A$8:$L$432,W$3,FALSE))</f>
        <v>81038</v>
      </c>
      <c r="X106">
        <f>IF(F106="..","..",VLOOKUP($A106,'16-64 population'!$A$8:$L$432,X$3,FALSE))</f>
        <v>79898</v>
      </c>
      <c r="Y106">
        <f>IF(G106="..","..",VLOOKUP($A106,'16-64 population'!$A$8:$L$432,Y$3,FALSE))</f>
        <v>78722</v>
      </c>
      <c r="Z106">
        <f>IF(H106="..","..",VLOOKUP($A106,'16-64 population'!$A$8:$L$432,Z$3,FALSE))</f>
        <v>77748</v>
      </c>
      <c r="AA106">
        <f>IF(I106="..","..",VLOOKUP($A106,'16-64 population'!$A$8:$L$432,AA$3,FALSE))</f>
        <v>77723</v>
      </c>
      <c r="AB106">
        <f>IF(J106="..","..",VLOOKUP($A106,'16-64 population'!$A$8:$L$432,AB$3,FALSE))</f>
        <v>77371</v>
      </c>
      <c r="AC106">
        <f>IF(K106="..","..",VLOOKUP($A106,'16-64 population'!$A$8:$L$432,AC$3,FALSE))</f>
        <v>77133</v>
      </c>
      <c r="AD106">
        <f>IF(L106="..","..",VLOOKUP($A106,'16-64 population'!$A$8:$L$432,AD$3,FALSE))</f>
        <v>77290</v>
      </c>
      <c r="AE106">
        <f>IF(M106="..","..",VLOOKUP($A106,'16-64 population'!$A$8:$L$432,AE$3,FALSE))</f>
        <v>77256</v>
      </c>
      <c r="AF106">
        <f>IF(N106="..","..",VLOOKUP($A106,'16-64 population'!$A$8:$L$432,AF$3,FALSE))</f>
        <v>77586</v>
      </c>
      <c r="AG106">
        <f>IF(O106="..","..",VLOOKUP($A106,'16-64 population'!$A$8:$M$432,AG$3,FALSE))</f>
        <v>77261</v>
      </c>
      <c r="AM106">
        <f t="shared" si="12"/>
        <v>2.0433133488315183</v>
      </c>
      <c r="AN106">
        <f t="shared" si="13"/>
        <v>0.97485130432636546</v>
      </c>
      <c r="AO106">
        <f t="shared" si="14"/>
        <v>0.31289894615634933</v>
      </c>
      <c r="AP106">
        <f t="shared" si="15"/>
        <v>1.2448870709585631</v>
      </c>
      <c r="AQ106">
        <f t="shared" si="16"/>
        <v>2.1351031537788754</v>
      </c>
      <c r="AR106">
        <f t="shared" si="17"/>
        <v>3.7955302806119167</v>
      </c>
      <c r="AS106">
        <f t="shared" si="18"/>
        <v>1.3441728813121196</v>
      </c>
      <c r="AT106">
        <f t="shared" si="19"/>
        <v>1.6076128246016621</v>
      </c>
      <c r="AU106">
        <f t="shared" si="20"/>
        <v>2.4970888860137146</v>
      </c>
      <c r="AV106">
        <f t="shared" si="21"/>
        <v>2.4981878430154292</v>
      </c>
      <c r="AW106">
        <f t="shared" si="22"/>
        <v>0.5671126234114402</v>
      </c>
      <c r="AX106">
        <f t="shared" si="22"/>
        <v>1.061337544168468</v>
      </c>
    </row>
    <row r="107" spans="1:50" x14ac:dyDescent="0.3">
      <c r="A107" t="s">
        <v>298</v>
      </c>
      <c r="B107" t="str">
        <f>VLOOKUP($A107,class!$A$1:$B$455,2,FALSE)</f>
        <v>Shire District</v>
      </c>
      <c r="C107" t="str">
        <f>IFERROR(VLOOKUP($A107,classifications!A$3:C$334,3,FALSE),VLOOKUP($A107,classifications!I$2:K$28,3,FALSE))</f>
        <v>Predominantly Rural</v>
      </c>
      <c r="D107">
        <f>VLOOKUP($A107,'table 1008C'!$C$10:$O$796,V$3,FALSE)</f>
        <v>99</v>
      </c>
      <c r="E107">
        <f>VLOOKUP($A107,'table 1008C'!$C$10:$O$796,W$3,FALSE)</f>
        <v>121</v>
      </c>
      <c r="F107">
        <f>VLOOKUP($A107,'table 1008C'!$C$10:$O$796,X$3,FALSE)</f>
        <v>60</v>
      </c>
      <c r="G107">
        <f>VLOOKUP($A107,'table 1008C'!$C$10:$O$796,Y$3,FALSE)</f>
        <v>46</v>
      </c>
      <c r="H107">
        <f>VLOOKUP($A107,'table 1008C'!$C$10:$O$796,Z$3,FALSE)</f>
        <v>130</v>
      </c>
      <c r="I107">
        <f>VLOOKUP($A107,'table 1008C'!$C$10:$O$796,AA$3,FALSE)</f>
        <v>92</v>
      </c>
      <c r="J107">
        <f>VLOOKUP($A107,'table 1008C'!$C$10:$O$796,AB$3,FALSE)</f>
        <v>67</v>
      </c>
      <c r="K107">
        <f>VLOOKUP($A107,'table 1008C'!$C$10:$O$796,AC$3,FALSE)</f>
        <v>252</v>
      </c>
      <c r="L107">
        <f>VLOOKUP($A107,'table 1008C'!$C$10:$O$796,AD$3,FALSE)</f>
        <v>127</v>
      </c>
      <c r="M107">
        <f>VLOOKUP($A107,'table 1008C'!$C$10:$O$796,AE$3,FALSE)</f>
        <v>122</v>
      </c>
      <c r="N107">
        <f>VLOOKUP($A107,'table 1008C'!$C$10:$O$796,AF$3,FALSE)</f>
        <v>56</v>
      </c>
      <c r="O107">
        <f>VLOOKUP($A107,'table 1008C'!$C$10:$O$796,AG$3,FALSE)</f>
        <v>77</v>
      </c>
      <c r="V107">
        <f>IF(D107="..","..",VLOOKUP($A107,'16-64 population'!$A$8:$L$432,V$3,FALSE))</f>
        <v>55054</v>
      </c>
      <c r="W107">
        <f>IF(E107="..","..",VLOOKUP($A107,'16-64 population'!$A$8:$L$432,W$3,FALSE))</f>
        <v>54909</v>
      </c>
      <c r="X107">
        <f>IF(F107="..","..",VLOOKUP($A107,'16-64 population'!$A$8:$L$432,X$3,FALSE))</f>
        <v>54969</v>
      </c>
      <c r="Y107">
        <f>IF(G107="..","..",VLOOKUP($A107,'16-64 population'!$A$8:$L$432,Y$3,FALSE))</f>
        <v>54612</v>
      </c>
      <c r="Z107">
        <f>IF(H107="..","..",VLOOKUP($A107,'16-64 population'!$A$8:$L$432,Z$3,FALSE))</f>
        <v>54544</v>
      </c>
      <c r="AA107">
        <f>IF(I107="..","..",VLOOKUP($A107,'16-64 population'!$A$8:$L$432,AA$3,FALSE))</f>
        <v>54697</v>
      </c>
      <c r="AB107">
        <f>IF(J107="..","..",VLOOKUP($A107,'16-64 population'!$A$8:$L$432,AB$3,FALSE))</f>
        <v>55154</v>
      </c>
      <c r="AC107">
        <f>IF(K107="..","..",VLOOKUP($A107,'16-64 population'!$A$8:$L$432,AC$3,FALSE))</f>
        <v>55638</v>
      </c>
      <c r="AD107">
        <f>IF(L107="..","..",VLOOKUP($A107,'16-64 population'!$A$8:$L$432,AD$3,FALSE))</f>
        <v>56410</v>
      </c>
      <c r="AE107">
        <f>IF(M107="..","..",VLOOKUP($A107,'16-64 population'!$A$8:$L$432,AE$3,FALSE))</f>
        <v>56488</v>
      </c>
      <c r="AF107">
        <f>IF(N107="..","..",VLOOKUP($A107,'16-64 population'!$A$8:$L$432,AF$3,FALSE))</f>
        <v>56597</v>
      </c>
      <c r="AG107">
        <f>IF(O107="..","..",VLOOKUP($A107,'16-64 population'!$A$8:$M$432,AG$3,FALSE))</f>
        <v>57007</v>
      </c>
      <c r="AM107">
        <f t="shared" si="12"/>
        <v>1.7982344607113017</v>
      </c>
      <c r="AN107">
        <f t="shared" si="13"/>
        <v>2.2036460325265441</v>
      </c>
      <c r="AO107">
        <f t="shared" si="14"/>
        <v>1.0915243137040878</v>
      </c>
      <c r="AP107">
        <f t="shared" si="15"/>
        <v>0.8423057203545008</v>
      </c>
      <c r="AQ107">
        <f t="shared" si="16"/>
        <v>2.3833968905837488</v>
      </c>
      <c r="AR107">
        <f t="shared" si="17"/>
        <v>1.6819935279814249</v>
      </c>
      <c r="AS107">
        <f t="shared" si="18"/>
        <v>1.2147804329695036</v>
      </c>
      <c r="AT107">
        <f t="shared" si="19"/>
        <v>4.5292785506308642</v>
      </c>
      <c r="AU107">
        <f t="shared" si="20"/>
        <v>2.2513738698812267</v>
      </c>
      <c r="AV107">
        <f t="shared" si="21"/>
        <v>2.1597507435207479</v>
      </c>
      <c r="AW107">
        <f t="shared" si="22"/>
        <v>0.98945173772461437</v>
      </c>
      <c r="AX107">
        <f t="shared" si="22"/>
        <v>1.3507113161541566</v>
      </c>
    </row>
    <row r="108" spans="1:50" x14ac:dyDescent="0.3">
      <c r="A108" t="s">
        <v>43</v>
      </c>
      <c r="B108" t="str">
        <f>VLOOKUP($A108,class!$A$1:$B$455,2,FALSE)</f>
        <v>Unitary Authority</v>
      </c>
      <c r="C108" t="str">
        <f>IFERROR(VLOOKUP($A108,classifications!A$3:C$334,3,FALSE),VLOOKUP($A108,classifications!I$2:K$28,3,FALSE))</f>
        <v>Predominantly Rural</v>
      </c>
      <c r="D108">
        <f>VLOOKUP($A108,'table 1008C'!$C$10:$O$796,V$3,FALSE)</f>
        <v>42</v>
      </c>
      <c r="E108">
        <f>VLOOKUP($A108,'table 1008C'!$C$10:$O$796,W$3,FALSE)</f>
        <v>291</v>
      </c>
      <c r="F108">
        <f>VLOOKUP($A108,'table 1008C'!$C$10:$O$796,X$3,FALSE)</f>
        <v>197</v>
      </c>
      <c r="G108">
        <f>VLOOKUP($A108,'table 1008C'!$C$10:$O$796,Y$3,FALSE)</f>
        <v>175</v>
      </c>
      <c r="H108">
        <f>VLOOKUP($A108,'table 1008C'!$C$10:$O$796,Z$3,FALSE)</f>
        <v>89</v>
      </c>
      <c r="I108">
        <f>VLOOKUP($A108,'table 1008C'!$C$10:$O$796,AA$3,FALSE)</f>
        <v>168</v>
      </c>
      <c r="J108">
        <f>VLOOKUP($A108,'table 1008C'!$C$10:$O$796,AB$3,FALSE)</f>
        <v>153</v>
      </c>
      <c r="K108">
        <f>VLOOKUP($A108,'table 1008C'!$C$10:$O$796,AC$3,FALSE)</f>
        <v>170</v>
      </c>
      <c r="L108">
        <f>VLOOKUP($A108,'table 1008C'!$C$10:$O$796,AD$3,FALSE)</f>
        <v>253</v>
      </c>
      <c r="M108">
        <f>VLOOKUP($A108,'table 1008C'!$C$10:$O$796,AE$3,FALSE)</f>
        <v>405</v>
      </c>
      <c r="N108">
        <f>VLOOKUP($A108,'table 1008C'!$C$10:$O$796,AF$3,FALSE)</f>
        <v>299</v>
      </c>
      <c r="O108">
        <f>VLOOKUP($A108,'table 1008C'!$C$10:$O$796,AG$3,FALSE)</f>
        <v>287</v>
      </c>
      <c r="V108">
        <f>IF(D108="..","..",VLOOKUP($A108,'16-64 population'!$A$8:$L$432,V$3,FALSE))</f>
        <v>207663</v>
      </c>
      <c r="W108">
        <f>IF(E108="..","..",VLOOKUP($A108,'16-64 population'!$A$8:$L$432,W$3,FALSE))</f>
        <v>207166</v>
      </c>
      <c r="X108">
        <f>IF(F108="..","..",VLOOKUP($A108,'16-64 population'!$A$8:$L$432,X$3,FALSE))</f>
        <v>206623</v>
      </c>
      <c r="Y108">
        <f>IF(G108="..","..",VLOOKUP($A108,'16-64 population'!$A$8:$L$432,Y$3,FALSE))</f>
        <v>204397</v>
      </c>
      <c r="Z108">
        <f>IF(H108="..","..",VLOOKUP($A108,'16-64 population'!$A$8:$L$432,Z$3,FALSE))</f>
        <v>202576</v>
      </c>
      <c r="AA108">
        <f>IF(I108="..","..",VLOOKUP($A108,'16-64 population'!$A$8:$L$432,AA$3,FALSE))</f>
        <v>201426</v>
      </c>
      <c r="AB108">
        <f>IF(J108="..","..",VLOOKUP($A108,'16-64 population'!$A$8:$L$432,AB$3,FALSE))</f>
        <v>199225</v>
      </c>
      <c r="AC108">
        <f>IF(K108="..","..",VLOOKUP($A108,'16-64 population'!$A$8:$L$432,AC$3,FALSE))</f>
        <v>198207</v>
      </c>
      <c r="AD108">
        <f>IF(L108="..","..",VLOOKUP($A108,'16-64 population'!$A$8:$L$432,AD$3,FALSE))</f>
        <v>196916</v>
      </c>
      <c r="AE108">
        <f>IF(M108="..","..",VLOOKUP($A108,'16-64 population'!$A$8:$L$432,AE$3,FALSE))</f>
        <v>196435</v>
      </c>
      <c r="AF108">
        <f>IF(N108="..","..",VLOOKUP($A108,'16-64 population'!$A$8:$L$432,AF$3,FALSE))</f>
        <v>195857</v>
      </c>
      <c r="AG108">
        <f>IF(O108="..","..",VLOOKUP($A108,'16-64 population'!$A$8:$M$432,AG$3,FALSE))</f>
        <v>196469</v>
      </c>
      <c r="AM108">
        <f t="shared" si="12"/>
        <v>0.20225076205197842</v>
      </c>
      <c r="AN108">
        <f t="shared" si="13"/>
        <v>1.4046706505893825</v>
      </c>
      <c r="AO108">
        <f t="shared" si="14"/>
        <v>0.9534272564041758</v>
      </c>
      <c r="AP108">
        <f t="shared" si="15"/>
        <v>0.85617694975953662</v>
      </c>
      <c r="AQ108">
        <f t="shared" si="16"/>
        <v>0.43934128425874736</v>
      </c>
      <c r="AR108">
        <f t="shared" si="17"/>
        <v>0.83405320067915767</v>
      </c>
      <c r="AS108">
        <f t="shared" si="18"/>
        <v>0.76797590663822313</v>
      </c>
      <c r="AT108">
        <f t="shared" si="19"/>
        <v>0.85768918353034962</v>
      </c>
      <c r="AU108">
        <f t="shared" si="20"/>
        <v>1.2848117979239879</v>
      </c>
      <c r="AV108">
        <f t="shared" si="21"/>
        <v>2.0617507063405198</v>
      </c>
      <c r="AW108">
        <f t="shared" si="22"/>
        <v>1.5266240165018354</v>
      </c>
      <c r="AX108">
        <f t="shared" si="22"/>
        <v>1.460790251897246</v>
      </c>
    </row>
    <row r="109" spans="1:50" x14ac:dyDescent="0.3">
      <c r="A109" t="s">
        <v>145</v>
      </c>
      <c r="B109" t="str">
        <f>VLOOKUP($A109,class!$A$1:$B$455,2,FALSE)</f>
        <v>Shire District</v>
      </c>
      <c r="C109" t="str">
        <f>IFERROR(VLOOKUP($A109,classifications!A$3:C$334,3,FALSE),VLOOKUP($A109,classifications!I$2:K$28,3,FALSE))</f>
        <v>Urban with Significant Rural</v>
      </c>
      <c r="D109">
        <f>VLOOKUP($A109,'table 1008C'!$C$10:$O$796,V$3,FALSE)</f>
        <v>126</v>
      </c>
      <c r="E109">
        <f>VLOOKUP($A109,'table 1008C'!$C$10:$O$796,W$3,FALSE)</f>
        <v>134</v>
      </c>
      <c r="F109">
        <f>VLOOKUP($A109,'table 1008C'!$C$10:$O$796,X$3,FALSE)</f>
        <v>119</v>
      </c>
      <c r="G109">
        <f>VLOOKUP($A109,'table 1008C'!$C$10:$O$796,Y$3,FALSE)</f>
        <v>56</v>
      </c>
      <c r="H109">
        <f>VLOOKUP($A109,'table 1008C'!$C$10:$O$796,Z$3,FALSE)</f>
        <v>140</v>
      </c>
      <c r="I109">
        <f>VLOOKUP($A109,'table 1008C'!$C$10:$O$796,AA$3,FALSE)</f>
        <v>100</v>
      </c>
      <c r="J109">
        <f>VLOOKUP($A109,'table 1008C'!$C$10:$O$796,AB$3,FALSE)</f>
        <v>3</v>
      </c>
      <c r="K109">
        <f>VLOOKUP($A109,'table 1008C'!$C$10:$O$796,AC$3,FALSE)</f>
        <v>151</v>
      </c>
      <c r="L109">
        <f>VLOOKUP($A109,'table 1008C'!$C$10:$O$796,AD$3,FALSE)</f>
        <v>49</v>
      </c>
      <c r="M109">
        <f>VLOOKUP($A109,'table 1008C'!$C$10:$O$796,AE$3,FALSE)</f>
        <v>49</v>
      </c>
      <c r="N109">
        <f>VLOOKUP($A109,'table 1008C'!$C$10:$O$796,AF$3,FALSE)</f>
        <v>56</v>
      </c>
      <c r="O109">
        <f>VLOOKUP($A109,'table 1008C'!$C$10:$O$796,AG$3,FALSE)</f>
        <v>117</v>
      </c>
      <c r="V109">
        <f>IF(D109="..","..",VLOOKUP($A109,'16-64 population'!$A$8:$L$432,V$3,FALSE))</f>
        <v>71761</v>
      </c>
      <c r="W109">
        <f>IF(E109="..","..",VLOOKUP($A109,'16-64 population'!$A$8:$L$432,W$3,FALSE))</f>
        <v>72256</v>
      </c>
      <c r="X109">
        <f>IF(F109="..","..",VLOOKUP($A109,'16-64 population'!$A$8:$L$432,X$3,FALSE))</f>
        <v>72819</v>
      </c>
      <c r="Y109">
        <f>IF(G109="..","..",VLOOKUP($A109,'16-64 population'!$A$8:$L$432,Y$3,FALSE))</f>
        <v>72429</v>
      </c>
      <c r="Z109">
        <f>IF(H109="..","..",VLOOKUP($A109,'16-64 population'!$A$8:$L$432,Z$3,FALSE))</f>
        <v>72238</v>
      </c>
      <c r="AA109">
        <f>IF(I109="..","..",VLOOKUP($A109,'16-64 population'!$A$8:$L$432,AA$3,FALSE))</f>
        <v>72393</v>
      </c>
      <c r="AB109">
        <f>IF(J109="..","..",VLOOKUP($A109,'16-64 population'!$A$8:$L$432,AB$3,FALSE))</f>
        <v>72322</v>
      </c>
      <c r="AC109">
        <f>IF(K109="..","..",VLOOKUP($A109,'16-64 population'!$A$8:$L$432,AC$3,FALSE))</f>
        <v>72356</v>
      </c>
      <c r="AD109">
        <f>IF(L109="..","..",VLOOKUP($A109,'16-64 population'!$A$8:$L$432,AD$3,FALSE))</f>
        <v>72469</v>
      </c>
      <c r="AE109">
        <f>IF(M109="..","..",VLOOKUP($A109,'16-64 population'!$A$8:$L$432,AE$3,FALSE))</f>
        <v>72837</v>
      </c>
      <c r="AF109">
        <f>IF(N109="..","..",VLOOKUP($A109,'16-64 population'!$A$8:$L$432,AF$3,FALSE))</f>
        <v>73323</v>
      </c>
      <c r="AG109">
        <f>IF(O109="..","..",VLOOKUP($A109,'16-64 population'!$A$8:$M$432,AG$3,FALSE))</f>
        <v>73912</v>
      </c>
      <c r="AM109">
        <f t="shared" si="12"/>
        <v>1.7558283747439418</v>
      </c>
      <c r="AN109">
        <f t="shared" si="13"/>
        <v>1.8545172719220548</v>
      </c>
      <c r="AO109">
        <f t="shared" si="14"/>
        <v>1.6341888792760131</v>
      </c>
      <c r="AP109">
        <f t="shared" si="15"/>
        <v>0.773170967430173</v>
      </c>
      <c r="AQ109">
        <f t="shared" si="16"/>
        <v>1.9380381516653284</v>
      </c>
      <c r="AR109">
        <f t="shared" si="17"/>
        <v>1.3813490254582625</v>
      </c>
      <c r="AS109">
        <f t="shared" si="18"/>
        <v>4.1481153729155722E-2</v>
      </c>
      <c r="AT109">
        <f t="shared" si="19"/>
        <v>2.0869036430980157</v>
      </c>
      <c r="AU109">
        <f t="shared" si="20"/>
        <v>0.67615118188466794</v>
      </c>
      <c r="AV109">
        <f t="shared" si="21"/>
        <v>0.67273501105207512</v>
      </c>
      <c r="AW109">
        <f t="shared" si="22"/>
        <v>0.76374398210656969</v>
      </c>
      <c r="AX109">
        <f t="shared" si="22"/>
        <v>1.5829635241909297</v>
      </c>
    </row>
    <row r="110" spans="1:50" x14ac:dyDescent="0.3">
      <c r="A110" t="s">
        <v>372</v>
      </c>
      <c r="B110" t="str">
        <f>VLOOKUP($A110,class!$A$1:$B$455,2,FALSE)</f>
        <v>Shire District</v>
      </c>
      <c r="C110" t="str">
        <f>IFERROR(VLOOKUP($A110,classifications!A$3:C$334,3,FALSE),VLOOKUP($A110,classifications!I$2:K$28,3,FALSE))</f>
        <v>Predominantly Rural</v>
      </c>
      <c r="D110" t="str">
        <f>VLOOKUP($A110,'table 1008C'!$C$10:$O$796,V$3,FALSE)</f>
        <v>..</v>
      </c>
      <c r="E110" t="str">
        <f>VLOOKUP($A110,'table 1008C'!$C$10:$O$796,W$3,FALSE)</f>
        <v>..</v>
      </c>
      <c r="F110" t="str">
        <f>VLOOKUP($A110,'table 1008C'!$C$10:$O$796,X$3,FALSE)</f>
        <v>..</v>
      </c>
      <c r="G110" t="str">
        <f>VLOOKUP($A110,'table 1008C'!$C$10:$O$796,Y$3,FALSE)</f>
        <v>..</v>
      </c>
      <c r="H110" t="str">
        <f>VLOOKUP($A110,'table 1008C'!$C$10:$O$796,Z$3,FALSE)</f>
        <v>..</v>
      </c>
      <c r="I110" t="str">
        <f>VLOOKUP($A110,'table 1008C'!$C$10:$O$796,AA$3,FALSE)</f>
        <v>..</v>
      </c>
      <c r="J110" t="str">
        <f>VLOOKUP($A110,'table 1008C'!$C$10:$O$796,AB$3,FALSE)</f>
        <v>..</v>
      </c>
      <c r="K110" t="str">
        <f>VLOOKUP($A110,'table 1008C'!$C$10:$O$796,AC$3,FALSE)</f>
        <v>..</v>
      </c>
      <c r="L110" t="str">
        <f>VLOOKUP($A110,'table 1008C'!$C$10:$O$796,AD$3,FALSE)</f>
        <v>..</v>
      </c>
      <c r="M110" t="str">
        <f>VLOOKUP($A110,'table 1008C'!$C$10:$O$796,AE$3,FALSE)</f>
        <v>..</v>
      </c>
      <c r="N110">
        <f>VLOOKUP($A110,'table 1008C'!$C$10:$O$796,AF$3,FALSE)</f>
        <v>284</v>
      </c>
      <c r="O110">
        <f>VLOOKUP($A110,'table 1008C'!$C$10:$O$796,AG$3,FALSE)</f>
        <v>166</v>
      </c>
      <c r="V110" t="str">
        <f>IF(D110="..","..",VLOOKUP($A110,'16-64 population'!$A$8:$L$432,V$3,FALSE))</f>
        <v>..</v>
      </c>
      <c r="W110" t="str">
        <f>IF(E110="..","..",VLOOKUP($A110,'16-64 population'!$A$8:$L$432,W$3,FALSE))</f>
        <v>..</v>
      </c>
      <c r="X110" t="str">
        <f>IF(F110="..","..",VLOOKUP($A110,'16-64 population'!$A$8:$L$432,X$3,FALSE))</f>
        <v>..</v>
      </c>
      <c r="Y110" t="str">
        <f>IF(G110="..","..",VLOOKUP($A110,'16-64 population'!$A$8:$L$432,Y$3,FALSE))</f>
        <v>..</v>
      </c>
      <c r="Z110" t="str">
        <f>IF(H110="..","..",VLOOKUP($A110,'16-64 population'!$A$8:$L$432,Z$3,FALSE))</f>
        <v>..</v>
      </c>
      <c r="AA110" t="str">
        <f>IF(I110="..","..",VLOOKUP($A110,'16-64 population'!$A$8:$L$432,AA$3,FALSE))</f>
        <v>..</v>
      </c>
      <c r="AB110" t="str">
        <f>IF(J110="..","..",VLOOKUP($A110,'16-64 population'!$A$8:$L$432,AB$3,FALSE))</f>
        <v>..</v>
      </c>
      <c r="AC110" t="str">
        <f>IF(K110="..","..",VLOOKUP($A110,'16-64 population'!$A$8:$L$432,AC$3,FALSE))</f>
        <v>..</v>
      </c>
      <c r="AD110" t="str">
        <f>IF(L110="..","..",VLOOKUP($A110,'16-64 population'!$A$8:$L$432,AD$3,FALSE))</f>
        <v>..</v>
      </c>
      <c r="AE110" t="str">
        <f>IF(M110="..","..",VLOOKUP($A110,'16-64 population'!$A$8:$L$432,AE$3,FALSE))</f>
        <v>..</v>
      </c>
      <c r="AF110">
        <f>IF(N110="..","..",VLOOKUP($A110,'16-64 population'!$A$8:$L$432,AF$3,FALSE))</f>
        <v>138996</v>
      </c>
      <c r="AG110">
        <f>IF(O110="..","..",VLOOKUP($A110,'16-64 population'!$A$8:$M$432,AG$3,FALSE))</f>
        <v>139290</v>
      </c>
      <c r="AM110" t="e">
        <f t="shared" si="12"/>
        <v>#VALUE!</v>
      </c>
      <c r="AN110" t="e">
        <f t="shared" si="13"/>
        <v>#VALUE!</v>
      </c>
      <c r="AO110" t="e">
        <f t="shared" si="14"/>
        <v>#VALUE!</v>
      </c>
      <c r="AP110" t="e">
        <f t="shared" si="15"/>
        <v>#VALUE!</v>
      </c>
      <c r="AQ110" t="e">
        <f t="shared" si="16"/>
        <v>#VALUE!</v>
      </c>
      <c r="AR110" t="e">
        <f t="shared" si="17"/>
        <v>#VALUE!</v>
      </c>
      <c r="AS110" t="e">
        <f t="shared" si="18"/>
        <v>#VALUE!</v>
      </c>
      <c r="AT110" t="e">
        <f t="shared" si="19"/>
        <v>#VALUE!</v>
      </c>
      <c r="AU110" t="e">
        <f t="shared" si="20"/>
        <v>#VALUE!</v>
      </c>
      <c r="AV110" t="e">
        <f t="shared" si="21"/>
        <v>#VALUE!</v>
      </c>
      <c r="AW110">
        <f t="shared" si="22"/>
        <v>2.0432242654464874</v>
      </c>
      <c r="AX110">
        <f t="shared" si="22"/>
        <v>1.1917582023117239</v>
      </c>
    </row>
    <row r="111" spans="1:50" x14ac:dyDescent="0.3">
      <c r="A111" t="s">
        <v>36</v>
      </c>
      <c r="B111" t="str">
        <f>VLOOKUP($A111,class!$A$1:$B$455,2,FALSE)</f>
        <v>Shire County</v>
      </c>
      <c r="C111" t="str">
        <f>IFERROR(VLOOKUP($A111,classifications!A$3:C$334,3,FALSE),VLOOKUP($A111,classifications!I$2:K$28,3,FALSE))</f>
        <v>Urban with Significant Rural</v>
      </c>
      <c r="D111">
        <f>VLOOKUP($A111,'table 1008C'!$C$10:$O$796,V$3,FALSE)</f>
        <v>348</v>
      </c>
      <c r="E111">
        <f>VLOOKUP($A111,'table 1008C'!$C$10:$O$796,W$3,FALSE)</f>
        <v>489</v>
      </c>
      <c r="F111">
        <f>VLOOKUP($A111,'table 1008C'!$C$10:$O$796,X$3,FALSE)</f>
        <v>556</v>
      </c>
      <c r="G111">
        <f>VLOOKUP($A111,'table 1008C'!$C$10:$O$796,Y$3,FALSE)</f>
        <v>372</v>
      </c>
      <c r="H111">
        <f>VLOOKUP($A111,'table 1008C'!$C$10:$O$796,Z$3,FALSE)</f>
        <v>448</v>
      </c>
      <c r="I111">
        <f>VLOOKUP($A111,'table 1008C'!$C$10:$O$796,AA$3,FALSE)</f>
        <v>715</v>
      </c>
      <c r="J111">
        <f>VLOOKUP($A111,'table 1008C'!$C$10:$O$796,AB$3,FALSE)</f>
        <v>266</v>
      </c>
      <c r="K111">
        <f>VLOOKUP($A111,'table 1008C'!$C$10:$O$796,AC$3,FALSE)</f>
        <v>219</v>
      </c>
      <c r="L111">
        <f>VLOOKUP($A111,'table 1008C'!$C$10:$O$796,AD$3,FALSE)</f>
        <v>388</v>
      </c>
      <c r="M111">
        <f>VLOOKUP($A111,'table 1008C'!$C$10:$O$796,AE$3,FALSE)</f>
        <v>284</v>
      </c>
      <c r="N111">
        <f>VLOOKUP($A111,'table 1008C'!$C$10:$O$796,AF$3,FALSE)</f>
        <v>384</v>
      </c>
      <c r="O111">
        <f>VLOOKUP($A111,'table 1008C'!$C$10:$O$796,AG$3,FALSE)</f>
        <v>467</v>
      </c>
      <c r="V111">
        <f>IF(D111="..","..",VLOOKUP($A111,'16-64 population'!$A$8:$L$432,V$3,FALSE))</f>
        <v>312447</v>
      </c>
      <c r="W111">
        <f>IF(E111="..","..",VLOOKUP($A111,'16-64 population'!$A$8:$L$432,W$3,FALSE))</f>
        <v>314016</v>
      </c>
      <c r="X111">
        <f>IF(F111="..","..",VLOOKUP($A111,'16-64 population'!$A$8:$L$432,X$3,FALSE))</f>
        <v>315412</v>
      </c>
      <c r="Y111">
        <f>IF(G111="..","..",VLOOKUP($A111,'16-64 population'!$A$8:$L$432,Y$3,FALSE))</f>
        <v>313490</v>
      </c>
      <c r="Z111">
        <f>IF(H111="..","..",VLOOKUP($A111,'16-64 population'!$A$8:$L$432,Z$3,FALSE))</f>
        <v>313324</v>
      </c>
      <c r="AA111">
        <f>IF(I111="..","..",VLOOKUP($A111,'16-64 population'!$A$8:$L$432,AA$3,FALSE))</f>
        <v>314981</v>
      </c>
      <c r="AB111">
        <f>IF(J111="..","..",VLOOKUP($A111,'16-64 population'!$A$8:$L$432,AB$3,FALSE))</f>
        <v>316285</v>
      </c>
      <c r="AC111">
        <f>IF(K111="..","..",VLOOKUP($A111,'16-64 population'!$A$8:$L$432,AC$3,FALSE))</f>
        <v>317500</v>
      </c>
      <c r="AD111">
        <f>IF(L111="..","..",VLOOKUP($A111,'16-64 population'!$A$8:$L$432,AD$3,FALSE))</f>
        <v>317785</v>
      </c>
      <c r="AE111">
        <f>IF(M111="..","..",VLOOKUP($A111,'16-64 population'!$A$8:$L$432,AE$3,FALSE))</f>
        <v>317668</v>
      </c>
      <c r="AF111">
        <f>IF(N111="..","..",VLOOKUP($A111,'16-64 population'!$A$8:$L$432,AF$3,FALSE))</f>
        <v>317861</v>
      </c>
      <c r="AG111">
        <f>IF(O111="..","..",VLOOKUP($A111,'16-64 population'!$A$8:$M$432,AG$3,FALSE))</f>
        <v>318101</v>
      </c>
      <c r="AM111">
        <f t="shared" si="12"/>
        <v>1.113788898597202</v>
      </c>
      <c r="AN111">
        <f t="shared" si="13"/>
        <v>1.5572454906756343</v>
      </c>
      <c r="AO111">
        <f t="shared" si="14"/>
        <v>1.7627737689117726</v>
      </c>
      <c r="AP111">
        <f t="shared" si="15"/>
        <v>1.1866407221920954</v>
      </c>
      <c r="AQ111">
        <f t="shared" si="16"/>
        <v>1.4298298247181831</v>
      </c>
      <c r="AR111">
        <f t="shared" si="17"/>
        <v>2.2699781891606161</v>
      </c>
      <c r="AS111">
        <f t="shared" si="18"/>
        <v>0.84101364275890411</v>
      </c>
      <c r="AT111">
        <f t="shared" si="19"/>
        <v>0.68976377952755907</v>
      </c>
      <c r="AU111">
        <f t="shared" si="20"/>
        <v>1.2209512720864735</v>
      </c>
      <c r="AV111">
        <f t="shared" si="21"/>
        <v>0.89401513529848775</v>
      </c>
      <c r="AW111">
        <f t="shared" si="22"/>
        <v>1.2080752278511677</v>
      </c>
      <c r="AX111">
        <f t="shared" si="22"/>
        <v>1.4680871798579695</v>
      </c>
    </row>
    <row r="112" spans="1:50" x14ac:dyDescent="0.3">
      <c r="A112" t="s">
        <v>327</v>
      </c>
      <c r="B112" t="str">
        <f>VLOOKUP($A112,class!$A$1:$B$455,2,FALSE)</f>
        <v>Shire District</v>
      </c>
      <c r="C112" t="str">
        <f>IFERROR(VLOOKUP($A112,classifications!A$3:C$334,3,FALSE),VLOOKUP($A112,classifications!I$2:K$28,3,FALSE))</f>
        <v>Predominantly Urban</v>
      </c>
      <c r="D112">
        <f>VLOOKUP($A112,'table 1008C'!$C$10:$O$796,V$3,FALSE)</f>
        <v>138</v>
      </c>
      <c r="E112">
        <f>VLOOKUP($A112,'table 1008C'!$C$10:$O$796,W$3,FALSE)</f>
        <v>41</v>
      </c>
      <c r="F112">
        <f>VLOOKUP($A112,'table 1008C'!$C$10:$O$796,X$3,FALSE)</f>
        <v>65</v>
      </c>
      <c r="G112">
        <f>VLOOKUP($A112,'table 1008C'!$C$10:$O$796,Y$3,FALSE)</f>
        <v>43</v>
      </c>
      <c r="H112">
        <f>VLOOKUP($A112,'table 1008C'!$C$10:$O$796,Z$3,FALSE)</f>
        <v>43</v>
      </c>
      <c r="I112">
        <f>VLOOKUP($A112,'table 1008C'!$C$10:$O$796,AA$3,FALSE)</f>
        <v>95</v>
      </c>
      <c r="J112">
        <f>VLOOKUP($A112,'table 1008C'!$C$10:$O$796,AB$3,FALSE)</f>
        <v>34</v>
      </c>
      <c r="K112">
        <f>VLOOKUP($A112,'table 1008C'!$C$10:$O$796,AC$3,FALSE)</f>
        <v>54</v>
      </c>
      <c r="L112">
        <f>VLOOKUP($A112,'table 1008C'!$C$10:$O$796,AD$3,FALSE)</f>
        <v>38</v>
      </c>
      <c r="M112">
        <f>VLOOKUP($A112,'table 1008C'!$C$10:$O$796,AE$3,FALSE)</f>
        <v>0</v>
      </c>
      <c r="N112">
        <f>VLOOKUP($A112,'table 1008C'!$C$10:$O$796,AF$3,FALSE)</f>
        <v>22</v>
      </c>
      <c r="O112">
        <f>VLOOKUP($A112,'table 1008C'!$C$10:$O$796,AG$3,FALSE)</f>
        <v>7</v>
      </c>
      <c r="V112">
        <f>IF(D112="..","..",VLOOKUP($A112,'16-64 population'!$A$8:$L$432,V$3,FALSE))</f>
        <v>59399</v>
      </c>
      <c r="W112">
        <f>IF(E112="..","..",VLOOKUP($A112,'16-64 population'!$A$8:$L$432,W$3,FALSE))</f>
        <v>59671</v>
      </c>
      <c r="X112">
        <f>IF(F112="..","..",VLOOKUP($A112,'16-64 population'!$A$8:$L$432,X$3,FALSE))</f>
        <v>60170</v>
      </c>
      <c r="Y112">
        <f>IF(G112="..","..",VLOOKUP($A112,'16-64 population'!$A$8:$L$432,Y$3,FALSE))</f>
        <v>59644</v>
      </c>
      <c r="Z112">
        <f>IF(H112="..","..",VLOOKUP($A112,'16-64 population'!$A$8:$L$432,Z$3,FALSE))</f>
        <v>59505</v>
      </c>
      <c r="AA112">
        <f>IF(I112="..","..",VLOOKUP($A112,'16-64 population'!$A$8:$L$432,AA$3,FALSE))</f>
        <v>59709</v>
      </c>
      <c r="AB112">
        <f>IF(J112="..","..",VLOOKUP($A112,'16-64 population'!$A$8:$L$432,AB$3,FALSE))</f>
        <v>59900</v>
      </c>
      <c r="AC112">
        <f>IF(K112="..","..",VLOOKUP($A112,'16-64 population'!$A$8:$L$432,AC$3,FALSE))</f>
        <v>60102</v>
      </c>
      <c r="AD112">
        <f>IF(L112="..","..",VLOOKUP($A112,'16-64 population'!$A$8:$L$432,AD$3,FALSE))</f>
        <v>59993</v>
      </c>
      <c r="AE112">
        <f>IF(M112="..","..",VLOOKUP($A112,'16-64 population'!$A$8:$L$432,AE$3,FALSE))</f>
        <v>59627</v>
      </c>
      <c r="AF112">
        <f>IF(N112="..","..",VLOOKUP($A112,'16-64 population'!$A$8:$L$432,AF$3,FALSE))</f>
        <v>59791</v>
      </c>
      <c r="AG112">
        <f>IF(O112="..","..",VLOOKUP($A112,'16-64 population'!$A$8:$M$432,AG$3,FALSE))</f>
        <v>59396</v>
      </c>
      <c r="AM112">
        <f t="shared" si="12"/>
        <v>2.3232714355460531</v>
      </c>
      <c r="AN112">
        <f t="shared" si="13"/>
        <v>0.6871009368034724</v>
      </c>
      <c r="AO112">
        <f t="shared" si="14"/>
        <v>1.0802725610769486</v>
      </c>
      <c r="AP112">
        <f t="shared" si="15"/>
        <v>0.72094426933136613</v>
      </c>
      <c r="AQ112">
        <f t="shared" si="16"/>
        <v>0.7226283505587765</v>
      </c>
      <c r="AR112">
        <f t="shared" si="17"/>
        <v>1.5910499254718717</v>
      </c>
      <c r="AS112">
        <f t="shared" si="18"/>
        <v>0.56761268781302177</v>
      </c>
      <c r="AT112">
        <f t="shared" si="19"/>
        <v>0.89847259658580414</v>
      </c>
      <c r="AU112">
        <f t="shared" si="20"/>
        <v>0.6334072308435984</v>
      </c>
      <c r="AV112">
        <f t="shared" si="21"/>
        <v>0</v>
      </c>
      <c r="AW112">
        <f t="shared" si="22"/>
        <v>0.36794835343111842</v>
      </c>
      <c r="AX112">
        <f t="shared" si="22"/>
        <v>0.11785305407771567</v>
      </c>
    </row>
    <row r="113" spans="1:50" x14ac:dyDescent="0.3">
      <c r="A113" t="s">
        <v>245</v>
      </c>
      <c r="B113" t="str">
        <f>VLOOKUP($A113,class!$A$1:$B$455,2,FALSE)</f>
        <v>Shire District</v>
      </c>
      <c r="C113" t="str">
        <f>IFERROR(VLOOKUP($A113,classifications!A$3:C$334,3,FALSE),VLOOKUP($A113,classifications!I$2:K$28,3,FALSE))</f>
        <v>Predominantly Urban</v>
      </c>
      <c r="D113">
        <f>VLOOKUP($A113,'table 1008C'!$C$10:$O$796,V$3,FALSE)</f>
        <v>265</v>
      </c>
      <c r="E113">
        <f>VLOOKUP($A113,'table 1008C'!$C$10:$O$796,W$3,FALSE)</f>
        <v>169</v>
      </c>
      <c r="F113">
        <f>VLOOKUP($A113,'table 1008C'!$C$10:$O$796,X$3,FALSE)</f>
        <v>200</v>
      </c>
      <c r="G113">
        <f>VLOOKUP($A113,'table 1008C'!$C$10:$O$796,Y$3,FALSE)</f>
        <v>172</v>
      </c>
      <c r="H113">
        <f>VLOOKUP($A113,'table 1008C'!$C$10:$O$796,Z$3,FALSE)</f>
        <v>109</v>
      </c>
      <c r="I113">
        <f>VLOOKUP($A113,'table 1008C'!$C$10:$O$796,AA$3,FALSE)</f>
        <v>162</v>
      </c>
      <c r="J113">
        <f>VLOOKUP($A113,'table 1008C'!$C$10:$O$796,AB$3,FALSE)</f>
        <v>104</v>
      </c>
      <c r="K113">
        <f>VLOOKUP($A113,'table 1008C'!$C$10:$O$796,AC$3,FALSE)</f>
        <v>139</v>
      </c>
      <c r="L113">
        <f>VLOOKUP($A113,'table 1008C'!$C$10:$O$796,AD$3,FALSE)</f>
        <v>122</v>
      </c>
      <c r="M113">
        <f>VLOOKUP($A113,'table 1008C'!$C$10:$O$796,AE$3,FALSE)</f>
        <v>470</v>
      </c>
      <c r="N113">
        <f>VLOOKUP($A113,'table 1008C'!$C$10:$O$796,AF$3,FALSE)</f>
        <v>346</v>
      </c>
      <c r="O113">
        <f>VLOOKUP($A113,'table 1008C'!$C$10:$O$796,AG$3,FALSE)</f>
        <v>298</v>
      </c>
      <c r="V113">
        <f>IF(D113="..","..",VLOOKUP($A113,'16-64 population'!$A$8:$L$432,V$3,FALSE))</f>
        <v>79398</v>
      </c>
      <c r="W113">
        <f>IF(E113="..","..",VLOOKUP($A113,'16-64 population'!$A$8:$L$432,W$3,FALSE))</f>
        <v>80222</v>
      </c>
      <c r="X113">
        <f>IF(F113="..","..",VLOOKUP($A113,'16-64 population'!$A$8:$L$432,X$3,FALSE))</f>
        <v>80872</v>
      </c>
      <c r="Y113">
        <f>IF(G113="..","..",VLOOKUP($A113,'16-64 population'!$A$8:$L$432,Y$3,FALSE))</f>
        <v>80616</v>
      </c>
      <c r="Z113">
        <f>IF(H113="..","..",VLOOKUP($A113,'16-64 population'!$A$8:$L$432,Z$3,FALSE))</f>
        <v>80745</v>
      </c>
      <c r="AA113">
        <f>IF(I113="..","..",VLOOKUP($A113,'16-64 population'!$A$8:$L$432,AA$3,FALSE))</f>
        <v>80799</v>
      </c>
      <c r="AB113">
        <f>IF(J113="..","..",VLOOKUP($A113,'16-64 population'!$A$8:$L$432,AB$3,FALSE))</f>
        <v>80411</v>
      </c>
      <c r="AC113">
        <f>IF(K113="..","..",VLOOKUP($A113,'16-64 population'!$A$8:$L$432,AC$3,FALSE))</f>
        <v>80220</v>
      </c>
      <c r="AD113">
        <f>IF(L113="..","..",VLOOKUP($A113,'16-64 population'!$A$8:$L$432,AD$3,FALSE))</f>
        <v>80326</v>
      </c>
      <c r="AE113">
        <f>IF(M113="..","..",VLOOKUP($A113,'16-64 population'!$A$8:$L$432,AE$3,FALSE))</f>
        <v>80804</v>
      </c>
      <c r="AF113">
        <f>IF(N113="..","..",VLOOKUP($A113,'16-64 population'!$A$8:$L$432,AF$3,FALSE))</f>
        <v>81603</v>
      </c>
      <c r="AG113">
        <f>IF(O113="..","..",VLOOKUP($A113,'16-64 population'!$A$8:$M$432,AG$3,FALSE))</f>
        <v>82664</v>
      </c>
      <c r="AM113">
        <f t="shared" si="12"/>
        <v>3.3376155570669286</v>
      </c>
      <c r="AN113">
        <f t="shared" si="13"/>
        <v>2.106654035052729</v>
      </c>
      <c r="AO113">
        <f t="shared" si="14"/>
        <v>2.4730438223365319</v>
      </c>
      <c r="AP113">
        <f t="shared" si="15"/>
        <v>2.1335714994542028</v>
      </c>
      <c r="AQ113">
        <f t="shared" si="16"/>
        <v>1.3499287881602575</v>
      </c>
      <c r="AR113">
        <f t="shared" si="17"/>
        <v>2.0049753091003599</v>
      </c>
      <c r="AS113">
        <f t="shared" si="18"/>
        <v>1.2933553867008245</v>
      </c>
      <c r="AT113">
        <f t="shared" si="19"/>
        <v>1.7327349788082773</v>
      </c>
      <c r="AU113">
        <f t="shared" si="20"/>
        <v>1.5188108458033516</v>
      </c>
      <c r="AV113">
        <f t="shared" si="21"/>
        <v>5.8165437354586409</v>
      </c>
      <c r="AW113">
        <f t="shared" si="22"/>
        <v>4.2400401946006889</v>
      </c>
      <c r="AX113">
        <f t="shared" si="22"/>
        <v>3.6049549985483402</v>
      </c>
    </row>
    <row r="114" spans="1:50" x14ac:dyDescent="0.3">
      <c r="A114" t="s">
        <v>191</v>
      </c>
      <c r="B114" t="str">
        <f>VLOOKUP($A114,class!$A$1:$B$455,2,FALSE)</f>
        <v>Shire District</v>
      </c>
      <c r="C114" t="str">
        <f>IFERROR(VLOOKUP($A114,classifications!A$3:C$334,3,FALSE),VLOOKUP($A114,classifications!I$2:K$28,3,FALSE))</f>
        <v>Predominantly Rural</v>
      </c>
      <c r="D114">
        <f>VLOOKUP($A114,'table 1008C'!$C$10:$O$796,V$3,FALSE)</f>
        <v>45</v>
      </c>
      <c r="E114">
        <f>VLOOKUP($A114,'table 1008C'!$C$10:$O$796,W$3,FALSE)</f>
        <v>27</v>
      </c>
      <c r="F114">
        <f>VLOOKUP($A114,'table 1008C'!$C$10:$O$796,X$3,FALSE)</f>
        <v>67</v>
      </c>
      <c r="G114">
        <f>VLOOKUP($A114,'table 1008C'!$C$10:$O$796,Y$3,FALSE)</f>
        <v>105</v>
      </c>
      <c r="H114">
        <f>VLOOKUP($A114,'table 1008C'!$C$10:$O$796,Z$3,FALSE)</f>
        <v>31</v>
      </c>
      <c r="I114">
        <f>VLOOKUP($A114,'table 1008C'!$C$10:$O$796,AA$3,FALSE)</f>
        <v>42</v>
      </c>
      <c r="J114">
        <f>VLOOKUP($A114,'table 1008C'!$C$10:$O$796,AB$3,FALSE)</f>
        <v>41</v>
      </c>
      <c r="K114">
        <f>VLOOKUP($A114,'table 1008C'!$C$10:$O$796,AC$3,FALSE)</f>
        <v>31</v>
      </c>
      <c r="L114">
        <f>VLOOKUP($A114,'table 1008C'!$C$10:$O$796,AD$3,FALSE)</f>
        <v>37</v>
      </c>
      <c r="M114">
        <f>VLOOKUP($A114,'table 1008C'!$C$10:$O$796,AE$3,FALSE)</f>
        <v>52</v>
      </c>
      <c r="N114">
        <f>VLOOKUP($A114,'table 1008C'!$C$10:$O$796,AF$3,FALSE)</f>
        <v>25</v>
      </c>
      <c r="O114">
        <f>VLOOKUP($A114,'table 1008C'!$C$10:$O$796,AG$3,FALSE)</f>
        <v>38</v>
      </c>
      <c r="V114">
        <f>IF(D114="..","..",VLOOKUP($A114,'16-64 population'!$A$8:$L$432,V$3,FALSE))</f>
        <v>32813</v>
      </c>
      <c r="W114">
        <f>IF(E114="..","..",VLOOKUP($A114,'16-64 population'!$A$8:$L$432,W$3,FALSE))</f>
        <v>32697</v>
      </c>
      <c r="X114">
        <f>IF(F114="..","..",VLOOKUP($A114,'16-64 population'!$A$8:$L$432,X$3,FALSE))</f>
        <v>32381</v>
      </c>
      <c r="Y114">
        <f>IF(G114="..","..",VLOOKUP($A114,'16-64 population'!$A$8:$L$432,Y$3,FALSE))</f>
        <v>32186</v>
      </c>
      <c r="Z114">
        <f>IF(H114="..","..",VLOOKUP($A114,'16-64 population'!$A$8:$L$432,Z$3,FALSE))</f>
        <v>31813</v>
      </c>
      <c r="AA114">
        <f>IF(I114="..","..",VLOOKUP($A114,'16-64 population'!$A$8:$L$432,AA$3,FALSE))</f>
        <v>31580</v>
      </c>
      <c r="AB114">
        <f>IF(J114="..","..",VLOOKUP($A114,'16-64 population'!$A$8:$L$432,AB$3,FALSE))</f>
        <v>31263</v>
      </c>
      <c r="AC114">
        <f>IF(K114="..","..",VLOOKUP($A114,'16-64 population'!$A$8:$L$432,AC$3,FALSE))</f>
        <v>31035</v>
      </c>
      <c r="AD114">
        <f>IF(L114="..","..",VLOOKUP($A114,'16-64 population'!$A$8:$L$432,AD$3,FALSE))</f>
        <v>30929</v>
      </c>
      <c r="AE114">
        <f>IF(M114="..","..",VLOOKUP($A114,'16-64 population'!$A$8:$L$432,AE$3,FALSE))</f>
        <v>30770</v>
      </c>
      <c r="AF114">
        <f>IF(N114="..","..",VLOOKUP($A114,'16-64 population'!$A$8:$L$432,AF$3,FALSE))</f>
        <v>30854</v>
      </c>
      <c r="AG114">
        <f>IF(O114="..","..",VLOOKUP($A114,'16-64 population'!$A$8:$M$432,AG$3,FALSE))</f>
        <v>31039</v>
      </c>
      <c r="AM114">
        <f t="shared" si="12"/>
        <v>1.3714076737878278</v>
      </c>
      <c r="AN114">
        <f t="shared" si="13"/>
        <v>0.82576383154417832</v>
      </c>
      <c r="AO114">
        <f t="shared" si="14"/>
        <v>2.0691146042432291</v>
      </c>
      <c r="AP114">
        <f t="shared" si="15"/>
        <v>3.2622879512831666</v>
      </c>
      <c r="AQ114">
        <f t="shared" si="16"/>
        <v>0.97444440951812161</v>
      </c>
      <c r="AR114">
        <f t="shared" si="17"/>
        <v>1.3299556681443954</v>
      </c>
      <c r="AS114">
        <f t="shared" si="18"/>
        <v>1.3114544349550585</v>
      </c>
      <c r="AT114">
        <f t="shared" si="19"/>
        <v>0.99887224101820526</v>
      </c>
      <c r="AU114">
        <f t="shared" si="20"/>
        <v>1.1962882731417117</v>
      </c>
      <c r="AV114">
        <f t="shared" si="21"/>
        <v>1.6899577510562236</v>
      </c>
      <c r="AW114">
        <f t="shared" si="22"/>
        <v>0.8102677124521942</v>
      </c>
      <c r="AX114">
        <f t="shared" si="22"/>
        <v>1.224266245690905</v>
      </c>
    </row>
    <row r="115" spans="1:50" x14ac:dyDescent="0.3">
      <c r="A115" t="s">
        <v>257</v>
      </c>
      <c r="B115" t="str">
        <f>VLOOKUP($A115,class!$A$1:$B$455,2,FALSE)</f>
        <v>Shire District</v>
      </c>
      <c r="C115" t="str">
        <f>IFERROR(VLOOKUP($A115,classifications!A$3:C$334,3,FALSE),VLOOKUP($A115,classifications!I$2:K$28,3,FALSE))</f>
        <v>Predominantly Urban</v>
      </c>
      <c r="D115">
        <f>VLOOKUP($A115,'table 1008C'!$C$10:$O$796,V$3,FALSE)</f>
        <v>47</v>
      </c>
      <c r="E115">
        <f>VLOOKUP($A115,'table 1008C'!$C$10:$O$796,W$3,FALSE)</f>
        <v>186</v>
      </c>
      <c r="F115">
        <f>VLOOKUP($A115,'table 1008C'!$C$10:$O$796,X$3,FALSE)</f>
        <v>67</v>
      </c>
      <c r="G115">
        <f>VLOOKUP($A115,'table 1008C'!$C$10:$O$796,Y$3,FALSE)</f>
        <v>34</v>
      </c>
      <c r="H115">
        <f>VLOOKUP($A115,'table 1008C'!$C$10:$O$796,Z$3,FALSE)</f>
        <v>125</v>
      </c>
      <c r="I115">
        <f>VLOOKUP($A115,'table 1008C'!$C$10:$O$796,AA$3,FALSE)</f>
        <v>115</v>
      </c>
      <c r="J115">
        <f>VLOOKUP($A115,'table 1008C'!$C$10:$O$796,AB$3,FALSE)</f>
        <v>40</v>
      </c>
      <c r="K115">
        <f>VLOOKUP($A115,'table 1008C'!$C$10:$O$796,AC$3,FALSE)</f>
        <v>40</v>
      </c>
      <c r="L115">
        <f>VLOOKUP($A115,'table 1008C'!$C$10:$O$796,AD$3,FALSE)</f>
        <v>61</v>
      </c>
      <c r="M115">
        <f>VLOOKUP($A115,'table 1008C'!$C$10:$O$796,AE$3,FALSE)</f>
        <v>26</v>
      </c>
      <c r="N115">
        <f>VLOOKUP($A115,'table 1008C'!$C$10:$O$796,AF$3,FALSE)</f>
        <v>100</v>
      </c>
      <c r="O115">
        <f>VLOOKUP($A115,'table 1008C'!$C$10:$O$796,AG$3,FALSE)</f>
        <v>128</v>
      </c>
      <c r="V115">
        <f>IF(D115="..","..",VLOOKUP($A115,'16-64 population'!$A$8:$L$432,V$3,FALSE))</f>
        <v>81770</v>
      </c>
      <c r="W115">
        <f>IF(E115="..","..",VLOOKUP($A115,'16-64 population'!$A$8:$L$432,W$3,FALSE))</f>
        <v>81948</v>
      </c>
      <c r="X115">
        <f>IF(F115="..","..",VLOOKUP($A115,'16-64 population'!$A$8:$L$432,X$3,FALSE))</f>
        <v>81610</v>
      </c>
      <c r="Y115">
        <f>IF(G115="..","..",VLOOKUP($A115,'16-64 population'!$A$8:$L$432,Y$3,FALSE))</f>
        <v>81148</v>
      </c>
      <c r="Z115">
        <f>IF(H115="..","..",VLOOKUP($A115,'16-64 population'!$A$8:$L$432,Z$3,FALSE))</f>
        <v>81270</v>
      </c>
      <c r="AA115">
        <f>IF(I115="..","..",VLOOKUP($A115,'16-64 population'!$A$8:$L$432,AA$3,FALSE))</f>
        <v>81685</v>
      </c>
      <c r="AB115">
        <f>IF(J115="..","..",VLOOKUP($A115,'16-64 population'!$A$8:$L$432,AB$3,FALSE))</f>
        <v>81695</v>
      </c>
      <c r="AC115">
        <f>IF(K115="..","..",VLOOKUP($A115,'16-64 population'!$A$8:$L$432,AC$3,FALSE))</f>
        <v>81704</v>
      </c>
      <c r="AD115">
        <f>IF(L115="..","..",VLOOKUP($A115,'16-64 population'!$A$8:$L$432,AD$3,FALSE))</f>
        <v>81442</v>
      </c>
      <c r="AE115">
        <f>IF(M115="..","..",VLOOKUP($A115,'16-64 population'!$A$8:$L$432,AE$3,FALSE))</f>
        <v>81137</v>
      </c>
      <c r="AF115">
        <f>IF(N115="..","..",VLOOKUP($A115,'16-64 population'!$A$8:$L$432,AF$3,FALSE))</f>
        <v>80809</v>
      </c>
      <c r="AG115">
        <f>IF(O115="..","..",VLOOKUP($A115,'16-64 population'!$A$8:$M$432,AG$3,FALSE))</f>
        <v>80993</v>
      </c>
      <c r="AM115">
        <f t="shared" si="12"/>
        <v>0.57478292772410422</v>
      </c>
      <c r="AN115">
        <f t="shared" si="13"/>
        <v>2.2697320251867041</v>
      </c>
      <c r="AO115">
        <f t="shared" si="14"/>
        <v>0.82097782134542341</v>
      </c>
      <c r="AP115">
        <f t="shared" si="15"/>
        <v>0.41898752895943214</v>
      </c>
      <c r="AQ115">
        <f t="shared" si="16"/>
        <v>1.5380829334317707</v>
      </c>
      <c r="AR115">
        <f t="shared" si="17"/>
        <v>1.4078472179714758</v>
      </c>
      <c r="AS115">
        <f t="shared" si="18"/>
        <v>0.48962604810575927</v>
      </c>
      <c r="AT115">
        <f t="shared" si="19"/>
        <v>0.48957211397238815</v>
      </c>
      <c r="AU115">
        <f t="shared" si="20"/>
        <v>0.74899928783674274</v>
      </c>
      <c r="AV115">
        <f t="shared" si="21"/>
        <v>0.32044566597236773</v>
      </c>
      <c r="AW115">
        <f t="shared" si="22"/>
        <v>1.2374859235976192</v>
      </c>
      <c r="AX115">
        <f t="shared" si="22"/>
        <v>1.5803834899312288</v>
      </c>
    </row>
    <row r="116" spans="1:50" x14ac:dyDescent="0.3">
      <c r="A116" t="s">
        <v>136</v>
      </c>
      <c r="B116" t="str">
        <f>VLOOKUP($A116,class!$A$1:$B$455,2,FALSE)</f>
        <v>London Borough</v>
      </c>
      <c r="C116" t="str">
        <f>IFERROR(VLOOKUP($A116,classifications!A$3:C$334,3,FALSE),VLOOKUP($A116,classifications!I$2:K$28,3,FALSE))</f>
        <v>Predominantly Urban</v>
      </c>
      <c r="D116">
        <f>VLOOKUP($A116,'table 1008C'!$C$10:$O$796,V$3,FALSE)</f>
        <v>216</v>
      </c>
      <c r="E116">
        <f>VLOOKUP($A116,'table 1008C'!$C$10:$O$796,W$3,FALSE)</f>
        <v>555</v>
      </c>
      <c r="F116">
        <f>VLOOKUP($A116,'table 1008C'!$C$10:$O$796,X$3,FALSE)</f>
        <v>893</v>
      </c>
      <c r="G116">
        <f>VLOOKUP($A116,'table 1008C'!$C$10:$O$796,Y$3,FALSE)</f>
        <v>152</v>
      </c>
      <c r="H116">
        <f>VLOOKUP($A116,'table 1008C'!$C$10:$O$796,Z$3,FALSE)</f>
        <v>130</v>
      </c>
      <c r="I116">
        <f>VLOOKUP($A116,'table 1008C'!$C$10:$O$796,AA$3,FALSE)</f>
        <v>536</v>
      </c>
      <c r="J116">
        <f>VLOOKUP($A116,'table 1008C'!$C$10:$O$796,AB$3,FALSE)</f>
        <v>64</v>
      </c>
      <c r="K116">
        <f>VLOOKUP($A116,'table 1008C'!$C$10:$O$796,AC$3,FALSE)</f>
        <v>370</v>
      </c>
      <c r="L116">
        <f>VLOOKUP($A116,'table 1008C'!$C$10:$O$796,AD$3,FALSE)</f>
        <v>205</v>
      </c>
      <c r="M116">
        <f>VLOOKUP($A116,'table 1008C'!$C$10:$O$796,AE$3,FALSE)</f>
        <v>110</v>
      </c>
      <c r="N116">
        <f>VLOOKUP($A116,'table 1008C'!$C$10:$O$796,AF$3,FALSE)</f>
        <v>228</v>
      </c>
      <c r="O116">
        <f>VLOOKUP($A116,'table 1008C'!$C$10:$O$796,AG$3,FALSE)</f>
        <v>273</v>
      </c>
      <c r="V116">
        <f>IF(D116="..","..",VLOOKUP($A116,'16-64 population'!$A$8:$L$432,V$3,FALSE))</f>
        <v>196899</v>
      </c>
      <c r="W116">
        <f>IF(E116="..","..",VLOOKUP($A116,'16-64 population'!$A$8:$L$432,W$3,FALSE))</f>
        <v>200500</v>
      </c>
      <c r="X116">
        <f>IF(F116="..","..",VLOOKUP($A116,'16-64 population'!$A$8:$L$432,X$3,FALSE))</f>
        <v>204508</v>
      </c>
      <c r="Y116">
        <f>IF(G116="..","..",VLOOKUP($A116,'16-64 population'!$A$8:$L$432,Y$3,FALSE))</f>
        <v>205539</v>
      </c>
      <c r="Z116">
        <f>IF(H116="..","..",VLOOKUP($A116,'16-64 population'!$A$8:$L$432,Z$3,FALSE))</f>
        <v>207015</v>
      </c>
      <c r="AA116">
        <f>IF(I116="..","..",VLOOKUP($A116,'16-64 population'!$A$8:$L$432,AA$3,FALSE))</f>
        <v>209248</v>
      </c>
      <c r="AB116">
        <f>IF(J116="..","..",VLOOKUP($A116,'16-64 population'!$A$8:$L$432,AB$3,FALSE))</f>
        <v>211716</v>
      </c>
      <c r="AC116">
        <f>IF(K116="..","..",VLOOKUP($A116,'16-64 population'!$A$8:$L$432,AC$3,FALSE))</f>
        <v>214060</v>
      </c>
      <c r="AD116">
        <f>IF(L116="..","..",VLOOKUP($A116,'16-64 population'!$A$8:$L$432,AD$3,FALSE))</f>
        <v>213605</v>
      </c>
      <c r="AE116">
        <f>IF(M116="..","..",VLOOKUP($A116,'16-64 population'!$A$8:$L$432,AE$3,FALSE))</f>
        <v>213600</v>
      </c>
      <c r="AF116">
        <f>IF(N116="..","..",VLOOKUP($A116,'16-64 population'!$A$8:$L$432,AF$3,FALSE))</f>
        <v>213093</v>
      </c>
      <c r="AG116">
        <f>IF(O116="..","..",VLOOKUP($A116,'16-64 population'!$A$8:$M$432,AG$3,FALSE))</f>
        <v>212830</v>
      </c>
      <c r="AM116">
        <f t="shared" si="12"/>
        <v>1.097009126506483</v>
      </c>
      <c r="AN116">
        <f t="shared" si="13"/>
        <v>2.7680798004987532</v>
      </c>
      <c r="AO116">
        <f t="shared" si="14"/>
        <v>4.3665773466074675</v>
      </c>
      <c r="AP116">
        <f t="shared" si="15"/>
        <v>0.73951902072112841</v>
      </c>
      <c r="AQ116">
        <f t="shared" si="16"/>
        <v>0.62797381832234378</v>
      </c>
      <c r="AR116">
        <f t="shared" si="17"/>
        <v>2.5615537543966971</v>
      </c>
      <c r="AS116">
        <f t="shared" si="18"/>
        <v>0.30229174932456687</v>
      </c>
      <c r="AT116">
        <f t="shared" si="19"/>
        <v>1.7284873399981313</v>
      </c>
      <c r="AU116">
        <f t="shared" si="20"/>
        <v>0.95971536246810707</v>
      </c>
      <c r="AV116">
        <f t="shared" si="21"/>
        <v>0.51498127340823974</v>
      </c>
      <c r="AW116">
        <f t="shared" si="22"/>
        <v>1.0699553715983163</v>
      </c>
      <c r="AX116">
        <f t="shared" si="22"/>
        <v>1.2827139031151622</v>
      </c>
    </row>
    <row r="117" spans="1:50" x14ac:dyDescent="0.3">
      <c r="A117" t="s">
        <v>127</v>
      </c>
      <c r="B117" t="str">
        <f>VLOOKUP($A117,class!$A$1:$B$455,2,FALSE)</f>
        <v>Shire District</v>
      </c>
      <c r="C117" t="str">
        <f>IFERROR(VLOOKUP($A117,classifications!A$3:C$334,3,FALSE),VLOOKUP($A117,classifications!I$2:K$28,3,FALSE))</f>
        <v>Urban with Significant Rural</v>
      </c>
      <c r="D117">
        <f>VLOOKUP($A117,'table 1008C'!$C$10:$O$796,V$3,FALSE)</f>
        <v>84</v>
      </c>
      <c r="E117">
        <f>VLOOKUP($A117,'table 1008C'!$C$10:$O$796,W$3,FALSE)</f>
        <v>145</v>
      </c>
      <c r="F117">
        <f>VLOOKUP($A117,'table 1008C'!$C$10:$O$796,X$3,FALSE)</f>
        <v>123</v>
      </c>
      <c r="G117">
        <f>VLOOKUP($A117,'table 1008C'!$C$10:$O$796,Y$3,FALSE)</f>
        <v>0</v>
      </c>
      <c r="H117">
        <f>VLOOKUP($A117,'table 1008C'!$C$10:$O$796,Z$3,FALSE)</f>
        <v>11</v>
      </c>
      <c r="I117">
        <f>VLOOKUP($A117,'table 1008C'!$C$10:$O$796,AA$3,FALSE)</f>
        <v>54</v>
      </c>
      <c r="J117">
        <f>VLOOKUP($A117,'table 1008C'!$C$10:$O$796,AB$3,FALSE)</f>
        <v>10</v>
      </c>
      <c r="K117">
        <f>VLOOKUP($A117,'table 1008C'!$C$10:$O$796,AC$3,FALSE)</f>
        <v>0</v>
      </c>
      <c r="L117">
        <f>VLOOKUP($A117,'table 1008C'!$C$10:$O$796,AD$3,FALSE)</f>
        <v>48</v>
      </c>
      <c r="M117">
        <f>VLOOKUP($A117,'table 1008C'!$C$10:$O$796,AE$3,FALSE)</f>
        <v>34</v>
      </c>
      <c r="N117">
        <f>VLOOKUP($A117,'table 1008C'!$C$10:$O$796,AF$3,FALSE)</f>
        <v>92</v>
      </c>
      <c r="O117">
        <f>VLOOKUP($A117,'table 1008C'!$C$10:$O$796,AG$3,FALSE)</f>
        <v>55</v>
      </c>
      <c r="V117">
        <f>IF(D117="..","..",VLOOKUP($A117,'16-64 population'!$A$8:$L$432,V$3,FALSE))</f>
        <v>79061</v>
      </c>
      <c r="W117">
        <f>IF(E117="..","..",VLOOKUP($A117,'16-64 population'!$A$8:$L$432,W$3,FALSE))</f>
        <v>78952</v>
      </c>
      <c r="X117">
        <f>IF(F117="..","..",VLOOKUP($A117,'16-64 population'!$A$8:$L$432,X$3,FALSE))</f>
        <v>79108</v>
      </c>
      <c r="Y117">
        <f>IF(G117="..","..",VLOOKUP($A117,'16-64 population'!$A$8:$L$432,Y$3,FALSE))</f>
        <v>78908</v>
      </c>
      <c r="Z117">
        <f>IF(H117="..","..",VLOOKUP($A117,'16-64 population'!$A$8:$L$432,Z$3,FALSE))</f>
        <v>79010</v>
      </c>
      <c r="AA117">
        <f>IF(I117="..","..",VLOOKUP($A117,'16-64 population'!$A$8:$L$432,AA$3,FALSE))</f>
        <v>79789</v>
      </c>
      <c r="AB117">
        <f>IF(J117="..","..",VLOOKUP($A117,'16-64 population'!$A$8:$L$432,AB$3,FALSE))</f>
        <v>80064</v>
      </c>
      <c r="AC117">
        <f>IF(K117="..","..",VLOOKUP($A117,'16-64 population'!$A$8:$L$432,AC$3,FALSE))</f>
        <v>80357</v>
      </c>
      <c r="AD117">
        <f>IF(L117="..","..",VLOOKUP($A117,'16-64 population'!$A$8:$L$432,AD$3,FALSE))</f>
        <v>80542</v>
      </c>
      <c r="AE117">
        <f>IF(M117="..","..",VLOOKUP($A117,'16-64 population'!$A$8:$L$432,AE$3,FALSE))</f>
        <v>80582</v>
      </c>
      <c r="AF117">
        <f>IF(N117="..","..",VLOOKUP($A117,'16-64 population'!$A$8:$L$432,AF$3,FALSE))</f>
        <v>80663</v>
      </c>
      <c r="AG117">
        <f>IF(O117="..","..",VLOOKUP($A117,'16-64 population'!$A$8:$M$432,AG$3,FALSE))</f>
        <v>80919</v>
      </c>
      <c r="AM117">
        <f t="shared" si="12"/>
        <v>1.0624707504332096</v>
      </c>
      <c r="AN117">
        <f t="shared" si="13"/>
        <v>1.8365589218765832</v>
      </c>
      <c r="AO117">
        <f t="shared" si="14"/>
        <v>1.5548364261515901</v>
      </c>
      <c r="AP117">
        <f t="shared" si="15"/>
        <v>0</v>
      </c>
      <c r="AQ117">
        <f t="shared" si="16"/>
        <v>0.13922288317934436</v>
      </c>
      <c r="AR117">
        <f t="shared" si="17"/>
        <v>0.67678502049154643</v>
      </c>
      <c r="AS117">
        <f t="shared" si="18"/>
        <v>0.12490007993605116</v>
      </c>
      <c r="AT117">
        <f t="shared" si="19"/>
        <v>0</v>
      </c>
      <c r="AU117">
        <f t="shared" si="20"/>
        <v>0.59596235504457296</v>
      </c>
      <c r="AV117">
        <f t="shared" si="21"/>
        <v>0.42193045593308681</v>
      </c>
      <c r="AW117">
        <f t="shared" si="22"/>
        <v>1.1405477108463609</v>
      </c>
      <c r="AX117">
        <f t="shared" si="22"/>
        <v>0.67969203771672915</v>
      </c>
    </row>
    <row r="118" spans="1:50" x14ac:dyDescent="0.3">
      <c r="A118" t="s">
        <v>263</v>
      </c>
      <c r="B118" t="str">
        <f>VLOOKUP($A118,class!$A$1:$B$455,2,FALSE)</f>
        <v>Shire District</v>
      </c>
      <c r="C118" t="str">
        <f>IFERROR(VLOOKUP($A118,classifications!A$3:C$334,3,FALSE),VLOOKUP($A118,classifications!I$2:K$28,3,FALSE))</f>
        <v>Predominantly Urban</v>
      </c>
      <c r="D118">
        <f>VLOOKUP($A118,'table 1008C'!$C$10:$O$796,V$3,FALSE)</f>
        <v>66</v>
      </c>
      <c r="E118">
        <f>VLOOKUP($A118,'table 1008C'!$C$10:$O$796,W$3,FALSE)</f>
        <v>31</v>
      </c>
      <c r="F118">
        <f>VLOOKUP($A118,'table 1008C'!$C$10:$O$796,X$3,FALSE)</f>
        <v>122</v>
      </c>
      <c r="G118">
        <f>VLOOKUP($A118,'table 1008C'!$C$10:$O$796,Y$3,FALSE)</f>
        <v>184</v>
      </c>
      <c r="H118">
        <f>VLOOKUP($A118,'table 1008C'!$C$10:$O$796,Z$3,FALSE)</f>
        <v>172</v>
      </c>
      <c r="I118">
        <f>VLOOKUP($A118,'table 1008C'!$C$10:$O$796,AA$3,FALSE)</f>
        <v>56</v>
      </c>
      <c r="J118">
        <f>VLOOKUP($A118,'table 1008C'!$C$10:$O$796,AB$3,FALSE)</f>
        <v>48</v>
      </c>
      <c r="K118">
        <f>VLOOKUP($A118,'table 1008C'!$C$10:$O$796,AC$3,FALSE)</f>
        <v>66</v>
      </c>
      <c r="L118">
        <f>VLOOKUP($A118,'table 1008C'!$C$10:$O$796,AD$3,FALSE)</f>
        <v>0</v>
      </c>
      <c r="M118">
        <f>VLOOKUP($A118,'table 1008C'!$C$10:$O$796,AE$3,FALSE)</f>
        <v>77</v>
      </c>
      <c r="N118">
        <f>VLOOKUP($A118,'table 1008C'!$C$10:$O$796,AF$3,FALSE)</f>
        <v>32</v>
      </c>
      <c r="O118">
        <f>VLOOKUP($A118,'table 1008C'!$C$10:$O$796,AG$3,FALSE)</f>
        <v>18</v>
      </c>
      <c r="V118">
        <f>IF(D118="..","..",VLOOKUP($A118,'16-64 population'!$A$8:$L$432,V$3,FALSE))</f>
        <v>46738</v>
      </c>
      <c r="W118">
        <f>IF(E118="..","..",VLOOKUP($A118,'16-64 population'!$A$8:$L$432,W$3,FALSE))</f>
        <v>47357</v>
      </c>
      <c r="X118">
        <f>IF(F118="..","..",VLOOKUP($A118,'16-64 population'!$A$8:$L$432,X$3,FALSE))</f>
        <v>47786</v>
      </c>
      <c r="Y118">
        <f>IF(G118="..","..",VLOOKUP($A118,'16-64 population'!$A$8:$L$432,Y$3,FALSE))</f>
        <v>47683</v>
      </c>
      <c r="Z118">
        <f>IF(H118="..","..",VLOOKUP($A118,'16-64 population'!$A$8:$L$432,Z$3,FALSE))</f>
        <v>48123</v>
      </c>
      <c r="AA118">
        <f>IF(I118="..","..",VLOOKUP($A118,'16-64 population'!$A$8:$L$432,AA$3,FALSE))</f>
        <v>48551</v>
      </c>
      <c r="AB118">
        <f>IF(J118="..","..",VLOOKUP($A118,'16-64 population'!$A$8:$L$432,AB$3,FALSE))</f>
        <v>48720</v>
      </c>
      <c r="AC118">
        <f>IF(K118="..","..",VLOOKUP($A118,'16-64 population'!$A$8:$L$432,AC$3,FALSE))</f>
        <v>48777</v>
      </c>
      <c r="AD118">
        <f>IF(L118="..","..",VLOOKUP($A118,'16-64 population'!$A$8:$L$432,AD$3,FALSE))</f>
        <v>48805</v>
      </c>
      <c r="AE118">
        <f>IF(M118="..","..",VLOOKUP($A118,'16-64 population'!$A$8:$L$432,AE$3,FALSE))</f>
        <v>48775</v>
      </c>
      <c r="AF118">
        <f>IF(N118="..","..",VLOOKUP($A118,'16-64 population'!$A$8:$L$432,AF$3,FALSE))</f>
        <v>49052</v>
      </c>
      <c r="AG118">
        <f>IF(O118="..","..",VLOOKUP($A118,'16-64 population'!$A$8:$M$432,AG$3,FALSE))</f>
        <v>49063</v>
      </c>
      <c r="AM118">
        <f t="shared" si="12"/>
        <v>1.4121271770293979</v>
      </c>
      <c r="AN118">
        <f t="shared" si="13"/>
        <v>0.65460227632662538</v>
      </c>
      <c r="AO118">
        <f t="shared" si="14"/>
        <v>2.5530490101703429</v>
      </c>
      <c r="AP118">
        <f t="shared" si="15"/>
        <v>3.8588176079525196</v>
      </c>
      <c r="AQ118">
        <f t="shared" si="16"/>
        <v>3.5741745111485153</v>
      </c>
      <c r="AR118">
        <f t="shared" si="17"/>
        <v>1.1534262940001236</v>
      </c>
      <c r="AS118">
        <f t="shared" si="18"/>
        <v>0.98522167487684731</v>
      </c>
      <c r="AT118">
        <f t="shared" si="19"/>
        <v>1.3530967464173689</v>
      </c>
      <c r="AU118">
        <f t="shared" si="20"/>
        <v>0</v>
      </c>
      <c r="AV118">
        <f t="shared" si="21"/>
        <v>1.5786776012301384</v>
      </c>
      <c r="AW118">
        <f t="shared" si="22"/>
        <v>0.65236891462121827</v>
      </c>
      <c r="AX118">
        <f t="shared" si="22"/>
        <v>0.36687524203574995</v>
      </c>
    </row>
    <row r="119" spans="1:50" x14ac:dyDescent="0.3">
      <c r="A119" t="s">
        <v>242</v>
      </c>
      <c r="B119" t="str">
        <f>VLOOKUP($A119,class!$A$1:$B$455,2,FALSE)</f>
        <v>Shire District</v>
      </c>
      <c r="C119" t="str">
        <f>IFERROR(VLOOKUP($A119,classifications!A$3:C$334,3,FALSE),VLOOKUP($A119,classifications!I$2:K$28,3,FALSE))</f>
        <v>Predominantly Urban</v>
      </c>
      <c r="D119">
        <f>VLOOKUP($A119,'table 1008C'!$C$10:$O$796,V$3,FALSE)</f>
        <v>66</v>
      </c>
      <c r="E119">
        <f>VLOOKUP($A119,'table 1008C'!$C$10:$O$796,W$3,FALSE)</f>
        <v>98</v>
      </c>
      <c r="F119">
        <f>VLOOKUP($A119,'table 1008C'!$C$10:$O$796,X$3,FALSE)</f>
        <v>41</v>
      </c>
      <c r="G119">
        <f>VLOOKUP($A119,'table 1008C'!$C$10:$O$796,Y$3,FALSE)</f>
        <v>17</v>
      </c>
      <c r="H119">
        <f>VLOOKUP($A119,'table 1008C'!$C$10:$O$796,Z$3,FALSE)</f>
        <v>108</v>
      </c>
      <c r="I119">
        <f>VLOOKUP($A119,'table 1008C'!$C$10:$O$796,AA$3,FALSE)</f>
        <v>141</v>
      </c>
      <c r="J119">
        <f>VLOOKUP($A119,'table 1008C'!$C$10:$O$796,AB$3,FALSE)</f>
        <v>34</v>
      </c>
      <c r="K119">
        <f>VLOOKUP($A119,'table 1008C'!$C$10:$O$796,AC$3,FALSE)</f>
        <v>28</v>
      </c>
      <c r="L119">
        <f>VLOOKUP($A119,'table 1008C'!$C$10:$O$796,AD$3,FALSE)</f>
        <v>75</v>
      </c>
      <c r="M119">
        <f>VLOOKUP($A119,'table 1008C'!$C$10:$O$796,AE$3,FALSE)</f>
        <v>54</v>
      </c>
      <c r="N119">
        <f>VLOOKUP($A119,'table 1008C'!$C$10:$O$796,AF$3,FALSE)</f>
        <v>90</v>
      </c>
      <c r="O119">
        <f>VLOOKUP($A119,'table 1008C'!$C$10:$O$796,AG$3,FALSE)</f>
        <v>37</v>
      </c>
      <c r="V119">
        <f>IF(D119="..","..",VLOOKUP($A119,'16-64 population'!$A$8:$L$432,V$3,FALSE))</f>
        <v>71849</v>
      </c>
      <c r="W119">
        <f>IF(E119="..","..",VLOOKUP($A119,'16-64 population'!$A$8:$L$432,W$3,FALSE))</f>
        <v>71993</v>
      </c>
      <c r="X119">
        <f>IF(F119="..","..",VLOOKUP($A119,'16-64 population'!$A$8:$L$432,X$3,FALSE))</f>
        <v>72008</v>
      </c>
      <c r="Y119">
        <f>IF(G119="..","..",VLOOKUP($A119,'16-64 population'!$A$8:$L$432,Y$3,FALSE))</f>
        <v>71606</v>
      </c>
      <c r="Z119">
        <f>IF(H119="..","..",VLOOKUP($A119,'16-64 population'!$A$8:$L$432,Z$3,FALSE))</f>
        <v>71362</v>
      </c>
      <c r="AA119">
        <f>IF(I119="..","..",VLOOKUP($A119,'16-64 population'!$A$8:$L$432,AA$3,FALSE))</f>
        <v>71664</v>
      </c>
      <c r="AB119">
        <f>IF(J119="..","..",VLOOKUP($A119,'16-64 population'!$A$8:$L$432,AB$3,FALSE))</f>
        <v>71674</v>
      </c>
      <c r="AC119">
        <f>IF(K119="..","..",VLOOKUP($A119,'16-64 population'!$A$8:$L$432,AC$3,FALSE))</f>
        <v>71651</v>
      </c>
      <c r="AD119">
        <f>IF(L119="..","..",VLOOKUP($A119,'16-64 population'!$A$8:$L$432,AD$3,FALSE))</f>
        <v>71534</v>
      </c>
      <c r="AE119">
        <f>IF(M119="..","..",VLOOKUP($A119,'16-64 population'!$A$8:$L$432,AE$3,FALSE))</f>
        <v>71321</v>
      </c>
      <c r="AF119">
        <f>IF(N119="..","..",VLOOKUP($A119,'16-64 population'!$A$8:$L$432,AF$3,FALSE))</f>
        <v>71002</v>
      </c>
      <c r="AG119">
        <f>IF(O119="..","..",VLOOKUP($A119,'16-64 population'!$A$8:$M$432,AG$3,FALSE))</f>
        <v>71031</v>
      </c>
      <c r="AM119">
        <f t="shared" si="12"/>
        <v>0.91859316065637653</v>
      </c>
      <c r="AN119">
        <f t="shared" si="13"/>
        <v>1.3612434542247165</v>
      </c>
      <c r="AO119">
        <f t="shared" si="14"/>
        <v>0.56938117986890346</v>
      </c>
      <c r="AP119">
        <f t="shared" si="15"/>
        <v>0.23741027288216074</v>
      </c>
      <c r="AQ119">
        <f t="shared" si="16"/>
        <v>1.513410498584681</v>
      </c>
      <c r="AR119">
        <f t="shared" si="17"/>
        <v>1.9675150703281983</v>
      </c>
      <c r="AS119">
        <f t="shared" si="18"/>
        <v>0.47437006445852048</v>
      </c>
      <c r="AT119">
        <f t="shared" si="19"/>
        <v>0.39078310142217138</v>
      </c>
      <c r="AU119">
        <f t="shared" si="20"/>
        <v>1.0484524841334191</v>
      </c>
      <c r="AV119">
        <f t="shared" si="21"/>
        <v>0.75714025322135137</v>
      </c>
      <c r="AW119">
        <f t="shared" si="22"/>
        <v>1.2675699276076731</v>
      </c>
      <c r="AX119">
        <f t="shared" si="22"/>
        <v>0.52089932564654862</v>
      </c>
    </row>
    <row r="120" spans="1:50" x14ac:dyDescent="0.3">
      <c r="A120" t="s">
        <v>66</v>
      </c>
      <c r="B120" t="str">
        <f>VLOOKUP($A120,class!$A$1:$B$455,2,FALSE)</f>
        <v>Shire County</v>
      </c>
      <c r="C120" t="str">
        <f>IFERROR(VLOOKUP($A120,classifications!A$3:C$334,3,FALSE),VLOOKUP($A120,classifications!I$2:K$28,3,FALSE))</f>
        <v>Urban with Significant Rural</v>
      </c>
      <c r="D120">
        <f>VLOOKUP($A120,'table 1008C'!$C$10:$O$796,V$3,FALSE)</f>
        <v>1586</v>
      </c>
      <c r="E120">
        <f>VLOOKUP($A120,'table 1008C'!$C$10:$O$796,W$3,FALSE)</f>
        <v>1053</v>
      </c>
      <c r="F120">
        <f>VLOOKUP($A120,'table 1008C'!$C$10:$O$796,X$3,FALSE)</f>
        <v>1376</v>
      </c>
      <c r="G120">
        <f>VLOOKUP($A120,'table 1008C'!$C$10:$O$796,Y$3,FALSE)</f>
        <v>862</v>
      </c>
      <c r="H120">
        <f>VLOOKUP($A120,'table 1008C'!$C$10:$O$796,Z$3,FALSE)</f>
        <v>478</v>
      </c>
      <c r="I120">
        <f>VLOOKUP($A120,'table 1008C'!$C$10:$O$796,AA$3,FALSE)</f>
        <v>1198</v>
      </c>
      <c r="J120">
        <f>VLOOKUP($A120,'table 1008C'!$C$10:$O$796,AB$3,FALSE)</f>
        <v>679</v>
      </c>
      <c r="K120">
        <f>VLOOKUP($A120,'table 1008C'!$C$10:$O$796,AC$3,FALSE)</f>
        <v>651</v>
      </c>
      <c r="L120">
        <f>VLOOKUP($A120,'table 1008C'!$C$10:$O$796,AD$3,FALSE)</f>
        <v>974</v>
      </c>
      <c r="M120">
        <f>VLOOKUP($A120,'table 1008C'!$C$10:$O$796,AE$3,FALSE)</f>
        <v>1309</v>
      </c>
      <c r="N120">
        <f>VLOOKUP($A120,'table 1008C'!$C$10:$O$796,AF$3,FALSE)</f>
        <v>1742</v>
      </c>
      <c r="O120">
        <f>VLOOKUP($A120,'table 1008C'!$C$10:$O$796,AG$3,FALSE)</f>
        <v>1223</v>
      </c>
      <c r="V120">
        <f>IF(D120="..","..",VLOOKUP($A120,'16-64 population'!$A$8:$L$432,V$3,FALSE))</f>
        <v>873194</v>
      </c>
      <c r="W120">
        <f>IF(E120="..","..",VLOOKUP($A120,'16-64 population'!$A$8:$L$432,W$3,FALSE))</f>
        <v>876817</v>
      </c>
      <c r="X120">
        <f>IF(F120="..","..",VLOOKUP($A120,'16-64 population'!$A$8:$L$432,X$3,FALSE))</f>
        <v>878495</v>
      </c>
      <c r="Y120">
        <f>IF(G120="..","..",VLOOKUP($A120,'16-64 population'!$A$8:$L$432,Y$3,FALSE))</f>
        <v>875100</v>
      </c>
      <c r="Z120">
        <f>IF(H120="..","..",VLOOKUP($A120,'16-64 population'!$A$8:$L$432,Z$3,FALSE))</f>
        <v>874759</v>
      </c>
      <c r="AA120">
        <f>IF(I120="..","..",VLOOKUP($A120,'16-64 population'!$A$8:$L$432,AA$3,FALSE))</f>
        <v>881053</v>
      </c>
      <c r="AB120">
        <f>IF(J120="..","..",VLOOKUP($A120,'16-64 population'!$A$8:$L$432,AB$3,FALSE))</f>
        <v>885287</v>
      </c>
      <c r="AC120">
        <f>IF(K120="..","..",VLOOKUP($A120,'16-64 population'!$A$8:$L$432,AC$3,FALSE))</f>
        <v>889757</v>
      </c>
      <c r="AD120">
        <f>IF(L120="..","..",VLOOKUP($A120,'16-64 population'!$A$8:$L$432,AD$3,FALSE))</f>
        <v>893293</v>
      </c>
      <c r="AE120">
        <f>IF(M120="..","..",VLOOKUP($A120,'16-64 population'!$A$8:$L$432,AE$3,FALSE))</f>
        <v>895444</v>
      </c>
      <c r="AF120">
        <f>IF(N120="..","..",VLOOKUP($A120,'16-64 population'!$A$8:$L$432,AF$3,FALSE))</f>
        <v>899356</v>
      </c>
      <c r="AG120">
        <f>IF(O120="..","..",VLOOKUP($A120,'16-64 population'!$A$8:$M$432,AG$3,FALSE))</f>
        <v>903757</v>
      </c>
      <c r="AM120">
        <f t="shared" si="12"/>
        <v>1.8163203136989032</v>
      </c>
      <c r="AN120">
        <f t="shared" si="13"/>
        <v>1.2009347446502521</v>
      </c>
      <c r="AO120">
        <f t="shared" si="14"/>
        <v>1.5663151184696555</v>
      </c>
      <c r="AP120">
        <f t="shared" si="15"/>
        <v>0.98503028225345668</v>
      </c>
      <c r="AQ120">
        <f t="shared" si="16"/>
        <v>0.54643621843273404</v>
      </c>
      <c r="AR120">
        <f t="shared" si="17"/>
        <v>1.3597365879237684</v>
      </c>
      <c r="AS120">
        <f t="shared" si="18"/>
        <v>0.7669829106267233</v>
      </c>
      <c r="AT120">
        <f t="shared" si="19"/>
        <v>0.73166044212071391</v>
      </c>
      <c r="AU120">
        <f t="shared" si="20"/>
        <v>1.0903477358492679</v>
      </c>
      <c r="AV120">
        <f t="shared" si="21"/>
        <v>1.4618446267996659</v>
      </c>
      <c r="AW120">
        <f t="shared" si="22"/>
        <v>1.9369415448387513</v>
      </c>
      <c r="AX120">
        <f t="shared" si="22"/>
        <v>1.3532398642555465</v>
      </c>
    </row>
    <row r="121" spans="1:50" x14ac:dyDescent="0.3">
      <c r="A121" t="s">
        <v>265</v>
      </c>
      <c r="B121" t="str">
        <f>VLOOKUP($A121,class!$A$1:$B$455,2,FALSE)</f>
        <v>Shire District</v>
      </c>
      <c r="C121" t="str">
        <f>IFERROR(VLOOKUP($A121,classifications!A$3:C$334,3,FALSE),VLOOKUP($A121,classifications!I$2:K$28,3,FALSE))</f>
        <v>Predominantly Urban</v>
      </c>
      <c r="D121">
        <f>VLOOKUP($A121,'table 1008C'!$C$10:$O$796,V$3,FALSE)</f>
        <v>139</v>
      </c>
      <c r="E121">
        <f>VLOOKUP($A121,'table 1008C'!$C$10:$O$796,W$3,FALSE)</f>
        <v>230</v>
      </c>
      <c r="F121">
        <f>VLOOKUP($A121,'table 1008C'!$C$10:$O$796,X$3,FALSE)</f>
        <v>117</v>
      </c>
      <c r="G121">
        <f>VLOOKUP($A121,'table 1008C'!$C$10:$O$796,Y$3,FALSE)</f>
        <v>54</v>
      </c>
      <c r="H121">
        <f>VLOOKUP($A121,'table 1008C'!$C$10:$O$796,Z$3,FALSE)</f>
        <v>91</v>
      </c>
      <c r="I121">
        <f>VLOOKUP($A121,'table 1008C'!$C$10:$O$796,AA$3,FALSE)</f>
        <v>22</v>
      </c>
      <c r="J121">
        <f>VLOOKUP($A121,'table 1008C'!$C$10:$O$796,AB$3,FALSE)</f>
        <v>77</v>
      </c>
      <c r="K121">
        <f>VLOOKUP($A121,'table 1008C'!$C$10:$O$796,AC$3,FALSE)</f>
        <v>29</v>
      </c>
      <c r="L121">
        <f>VLOOKUP($A121,'table 1008C'!$C$10:$O$796,AD$3,FALSE)</f>
        <v>144</v>
      </c>
      <c r="M121">
        <f>VLOOKUP($A121,'table 1008C'!$C$10:$O$796,AE$3,FALSE)</f>
        <v>71</v>
      </c>
      <c r="N121">
        <f>VLOOKUP($A121,'table 1008C'!$C$10:$O$796,AF$3,FALSE)</f>
        <v>81</v>
      </c>
      <c r="O121">
        <f>VLOOKUP($A121,'table 1008C'!$C$10:$O$796,AG$3,FALSE)</f>
        <v>40</v>
      </c>
      <c r="V121">
        <f>IF(D121="..","..",VLOOKUP($A121,'16-64 population'!$A$8:$L$432,V$3,FALSE))</f>
        <v>78242</v>
      </c>
      <c r="W121">
        <f>IF(E121="..","..",VLOOKUP($A121,'16-64 population'!$A$8:$L$432,W$3,FALSE))</f>
        <v>79023</v>
      </c>
      <c r="X121">
        <f>IF(F121="..","..",VLOOKUP($A121,'16-64 population'!$A$8:$L$432,X$3,FALSE))</f>
        <v>80034</v>
      </c>
      <c r="Y121">
        <f>IF(G121="..","..",VLOOKUP($A121,'16-64 population'!$A$8:$L$432,Y$3,FALSE))</f>
        <v>81112</v>
      </c>
      <c r="Z121">
        <f>IF(H121="..","..",VLOOKUP($A121,'16-64 population'!$A$8:$L$432,Z$3,FALSE))</f>
        <v>82575</v>
      </c>
      <c r="AA121">
        <f>IF(I121="..","..",VLOOKUP($A121,'16-64 population'!$A$8:$L$432,AA$3,FALSE))</f>
        <v>84030</v>
      </c>
      <c r="AB121">
        <f>IF(J121="..","..",VLOOKUP($A121,'16-64 population'!$A$8:$L$432,AB$3,FALSE))</f>
        <v>86295</v>
      </c>
      <c r="AC121">
        <f>IF(K121="..","..",VLOOKUP($A121,'16-64 population'!$A$8:$L$432,AC$3,FALSE))</f>
        <v>87580</v>
      </c>
      <c r="AD121">
        <f>IF(L121="..","..",VLOOKUP($A121,'16-64 population'!$A$8:$L$432,AD$3,FALSE))</f>
        <v>88376</v>
      </c>
      <c r="AE121">
        <f>IF(M121="..","..",VLOOKUP($A121,'16-64 population'!$A$8:$L$432,AE$3,FALSE))</f>
        <v>89467</v>
      </c>
      <c r="AF121">
        <f>IF(N121="..","..",VLOOKUP($A121,'16-64 population'!$A$8:$L$432,AF$3,FALSE))</f>
        <v>89928</v>
      </c>
      <c r="AG121">
        <f>IF(O121="..","..",VLOOKUP($A121,'16-64 population'!$A$8:$M$432,AG$3,FALSE))</f>
        <v>91521</v>
      </c>
      <c r="AM121">
        <f t="shared" si="12"/>
        <v>1.7765394545129214</v>
      </c>
      <c r="AN121">
        <f t="shared" si="13"/>
        <v>2.91054503119345</v>
      </c>
      <c r="AO121">
        <f t="shared" si="14"/>
        <v>1.4618787015518404</v>
      </c>
      <c r="AP121">
        <f t="shared" si="15"/>
        <v>0.66574612880954731</v>
      </c>
      <c r="AQ121">
        <f t="shared" si="16"/>
        <v>1.1020284589766878</v>
      </c>
      <c r="AR121">
        <f t="shared" si="17"/>
        <v>0.26181125788408899</v>
      </c>
      <c r="AS121">
        <f t="shared" si="18"/>
        <v>0.89228808158062456</v>
      </c>
      <c r="AT121">
        <f t="shared" si="19"/>
        <v>0.33112582781456956</v>
      </c>
      <c r="AU121">
        <f t="shared" si="20"/>
        <v>1.6294016475061102</v>
      </c>
      <c r="AV121">
        <f t="shared" si="21"/>
        <v>0.79358869750857863</v>
      </c>
      <c r="AW121">
        <f t="shared" si="22"/>
        <v>0.90072057646116899</v>
      </c>
      <c r="AX121">
        <f t="shared" si="22"/>
        <v>0.43705816151484356</v>
      </c>
    </row>
    <row r="122" spans="1:50" x14ac:dyDescent="0.3">
      <c r="A122" t="s">
        <v>249</v>
      </c>
      <c r="B122" t="str">
        <f>VLOOKUP($A122,class!$A$1:$B$455,2,FALSE)</f>
        <v>Shire District</v>
      </c>
      <c r="C122" t="str">
        <f>IFERROR(VLOOKUP($A122,classifications!A$3:C$334,3,FALSE),VLOOKUP($A122,classifications!I$2:K$28,3,FALSE))</f>
        <v>Predominantly Urban</v>
      </c>
      <c r="D122">
        <f>VLOOKUP($A122,'table 1008C'!$C$10:$O$796,V$3,FALSE)</f>
        <v>40</v>
      </c>
      <c r="E122">
        <f>VLOOKUP($A122,'table 1008C'!$C$10:$O$796,W$3,FALSE)</f>
        <v>173</v>
      </c>
      <c r="F122">
        <f>VLOOKUP($A122,'table 1008C'!$C$10:$O$796,X$3,FALSE)</f>
        <v>127</v>
      </c>
      <c r="G122">
        <f>VLOOKUP($A122,'table 1008C'!$C$10:$O$796,Y$3,FALSE)</f>
        <v>91</v>
      </c>
      <c r="H122">
        <f>VLOOKUP($A122,'table 1008C'!$C$10:$O$796,Z$3,FALSE)</f>
        <v>58</v>
      </c>
      <c r="I122">
        <f>VLOOKUP($A122,'table 1008C'!$C$10:$O$796,AA$3,FALSE)</f>
        <v>137</v>
      </c>
      <c r="J122">
        <f>VLOOKUP($A122,'table 1008C'!$C$10:$O$796,AB$3,FALSE)</f>
        <v>27</v>
      </c>
      <c r="K122">
        <f>VLOOKUP($A122,'table 1008C'!$C$10:$O$796,AC$3,FALSE)</f>
        <v>85</v>
      </c>
      <c r="L122">
        <f>VLOOKUP($A122,'table 1008C'!$C$10:$O$796,AD$3,FALSE)</f>
        <v>41</v>
      </c>
      <c r="M122">
        <f>VLOOKUP($A122,'table 1008C'!$C$10:$O$796,AE$3,FALSE)</f>
        <v>44</v>
      </c>
      <c r="N122">
        <f>VLOOKUP($A122,'table 1008C'!$C$10:$O$796,AF$3,FALSE)</f>
        <v>10</v>
      </c>
      <c r="O122">
        <f>VLOOKUP($A122,'table 1008C'!$C$10:$O$796,AG$3,FALSE)</f>
        <v>64</v>
      </c>
      <c r="V122">
        <f>IF(D122="..","..",VLOOKUP($A122,'16-64 population'!$A$8:$L$432,V$3,FALSE))</f>
        <v>69210</v>
      </c>
      <c r="W122">
        <f>IF(E122="..","..",VLOOKUP($A122,'16-64 population'!$A$8:$L$432,W$3,FALSE))</f>
        <v>69384</v>
      </c>
      <c r="X122">
        <f>IF(F122="..","..",VLOOKUP($A122,'16-64 population'!$A$8:$L$432,X$3,FALSE))</f>
        <v>69448</v>
      </c>
      <c r="Y122">
        <f>IF(G122="..","..",VLOOKUP($A122,'16-64 population'!$A$8:$L$432,Y$3,FALSE))</f>
        <v>69275</v>
      </c>
      <c r="Z122">
        <f>IF(H122="..","..",VLOOKUP($A122,'16-64 population'!$A$8:$L$432,Z$3,FALSE))</f>
        <v>69539</v>
      </c>
      <c r="AA122">
        <f>IF(I122="..","..",VLOOKUP($A122,'16-64 population'!$A$8:$L$432,AA$3,FALSE))</f>
        <v>69671</v>
      </c>
      <c r="AB122">
        <f>IF(J122="..","..",VLOOKUP($A122,'16-64 population'!$A$8:$L$432,AB$3,FALSE))</f>
        <v>69769</v>
      </c>
      <c r="AC122">
        <f>IF(K122="..","..",VLOOKUP($A122,'16-64 population'!$A$8:$L$432,AC$3,FALSE))</f>
        <v>69930</v>
      </c>
      <c r="AD122">
        <f>IF(L122="..","..",VLOOKUP($A122,'16-64 population'!$A$8:$L$432,AD$3,FALSE))</f>
        <v>69913</v>
      </c>
      <c r="AE122">
        <f>IF(M122="..","..",VLOOKUP($A122,'16-64 population'!$A$8:$L$432,AE$3,FALSE))</f>
        <v>69535</v>
      </c>
      <c r="AF122">
        <f>IF(N122="..","..",VLOOKUP($A122,'16-64 population'!$A$8:$L$432,AF$3,FALSE))</f>
        <v>69175</v>
      </c>
      <c r="AG122">
        <f>IF(O122="..","..",VLOOKUP($A122,'16-64 population'!$A$8:$M$432,AG$3,FALSE))</f>
        <v>69145</v>
      </c>
      <c r="AM122">
        <f t="shared" si="12"/>
        <v>0.57795116312671579</v>
      </c>
      <c r="AN122">
        <f t="shared" si="13"/>
        <v>2.4933702294477111</v>
      </c>
      <c r="AO122">
        <f t="shared" si="14"/>
        <v>1.8287063702338442</v>
      </c>
      <c r="AP122">
        <f t="shared" si="15"/>
        <v>1.3136051966798989</v>
      </c>
      <c r="AQ122">
        <f t="shared" si="16"/>
        <v>0.83406433799738278</v>
      </c>
      <c r="AR122">
        <f t="shared" si="17"/>
        <v>1.9663848660131187</v>
      </c>
      <c r="AS122">
        <f t="shared" si="18"/>
        <v>0.38699135719302263</v>
      </c>
      <c r="AT122">
        <f t="shared" si="19"/>
        <v>1.2155012155012155</v>
      </c>
      <c r="AU122">
        <f t="shared" si="20"/>
        <v>0.58644315077310372</v>
      </c>
      <c r="AV122">
        <f t="shared" si="21"/>
        <v>0.63277486158049912</v>
      </c>
      <c r="AW122">
        <f t="shared" si="22"/>
        <v>0.14456089627755692</v>
      </c>
      <c r="AX122">
        <f t="shared" si="22"/>
        <v>0.92559114903463746</v>
      </c>
    </row>
    <row r="123" spans="1:50" x14ac:dyDescent="0.3">
      <c r="A123" t="s">
        <v>135</v>
      </c>
      <c r="B123" t="str">
        <f>VLOOKUP($A123,class!$A$1:$B$455,2,FALSE)</f>
        <v>Shire District</v>
      </c>
      <c r="C123" t="str">
        <f>IFERROR(VLOOKUP($A123,classifications!A$3:C$334,3,FALSE),VLOOKUP($A123,classifications!I$2:K$28,3,FALSE))</f>
        <v>Predominantly Rural</v>
      </c>
      <c r="D123">
        <f>VLOOKUP($A123,'table 1008C'!$C$10:$O$796,V$3,FALSE)</f>
        <v>176</v>
      </c>
      <c r="E123">
        <f>VLOOKUP($A123,'table 1008C'!$C$10:$O$796,W$3,FALSE)</f>
        <v>101</v>
      </c>
      <c r="F123">
        <f>VLOOKUP($A123,'table 1008C'!$C$10:$O$796,X$3,FALSE)</f>
        <v>42</v>
      </c>
      <c r="G123">
        <f>VLOOKUP($A123,'table 1008C'!$C$10:$O$796,Y$3,FALSE)</f>
        <v>50</v>
      </c>
      <c r="H123">
        <f>VLOOKUP($A123,'table 1008C'!$C$10:$O$796,Z$3,FALSE)</f>
        <v>48</v>
      </c>
      <c r="I123">
        <f>VLOOKUP($A123,'table 1008C'!$C$10:$O$796,AA$3,FALSE)</f>
        <v>163</v>
      </c>
      <c r="J123">
        <f>VLOOKUP($A123,'table 1008C'!$C$10:$O$796,AB$3,FALSE)</f>
        <v>61</v>
      </c>
      <c r="K123">
        <f>VLOOKUP($A123,'table 1008C'!$C$10:$O$796,AC$3,FALSE)</f>
        <v>167</v>
      </c>
      <c r="L123">
        <f>VLOOKUP($A123,'table 1008C'!$C$10:$O$796,AD$3,FALSE)</f>
        <v>33</v>
      </c>
      <c r="M123">
        <f>VLOOKUP($A123,'table 1008C'!$C$10:$O$796,AE$3,FALSE)</f>
        <v>43</v>
      </c>
      <c r="N123">
        <f>VLOOKUP($A123,'table 1008C'!$C$10:$O$796,AF$3,FALSE)</f>
        <v>119</v>
      </c>
      <c r="O123">
        <f>VLOOKUP($A123,'table 1008C'!$C$10:$O$796,AG$3,FALSE)</f>
        <v>12</v>
      </c>
      <c r="V123">
        <f>IF(D123="..","..",VLOOKUP($A123,'16-64 population'!$A$8:$L$432,V$3,FALSE))</f>
        <v>58736</v>
      </c>
      <c r="W123">
        <f>IF(E123="..","..",VLOOKUP($A123,'16-64 population'!$A$8:$L$432,W$3,FALSE))</f>
        <v>59145</v>
      </c>
      <c r="X123">
        <f>IF(F123="..","..",VLOOKUP($A123,'16-64 population'!$A$8:$L$432,X$3,FALSE))</f>
        <v>59221</v>
      </c>
      <c r="Y123">
        <f>IF(G123="..","..",VLOOKUP($A123,'16-64 population'!$A$8:$L$432,Y$3,FALSE))</f>
        <v>59010</v>
      </c>
      <c r="Z123">
        <f>IF(H123="..","..",VLOOKUP($A123,'16-64 population'!$A$8:$L$432,Z$3,FALSE))</f>
        <v>58922</v>
      </c>
      <c r="AA123">
        <f>IF(I123="..","..",VLOOKUP($A123,'16-64 population'!$A$8:$L$432,AA$3,FALSE))</f>
        <v>59105</v>
      </c>
      <c r="AB123">
        <f>IF(J123="..","..",VLOOKUP($A123,'16-64 population'!$A$8:$L$432,AB$3,FALSE))</f>
        <v>59664</v>
      </c>
      <c r="AC123">
        <f>IF(K123="..","..",VLOOKUP($A123,'16-64 population'!$A$8:$L$432,AC$3,FALSE))</f>
        <v>59797</v>
      </c>
      <c r="AD123">
        <f>IF(L123="..","..",VLOOKUP($A123,'16-64 population'!$A$8:$L$432,AD$3,FALSE))</f>
        <v>60214</v>
      </c>
      <c r="AE123">
        <f>IF(M123="..","..",VLOOKUP($A123,'16-64 population'!$A$8:$L$432,AE$3,FALSE))</f>
        <v>60332</v>
      </c>
      <c r="AF123">
        <f>IF(N123="..","..",VLOOKUP($A123,'16-64 population'!$A$8:$L$432,AF$3,FALSE))</f>
        <v>60175</v>
      </c>
      <c r="AG123">
        <f>IF(O123="..","..",VLOOKUP($A123,'16-64 population'!$A$8:$M$432,AG$3,FALSE))</f>
        <v>60105</v>
      </c>
      <c r="AM123">
        <f t="shared" si="12"/>
        <v>2.9964587305911197</v>
      </c>
      <c r="AN123">
        <f t="shared" si="13"/>
        <v>1.7076675965846648</v>
      </c>
      <c r="AO123">
        <f t="shared" si="14"/>
        <v>0.7092078823390352</v>
      </c>
      <c r="AP123">
        <f t="shared" si="15"/>
        <v>0.84731401457380107</v>
      </c>
      <c r="AQ123">
        <f t="shared" si="16"/>
        <v>0.81463629883574895</v>
      </c>
      <c r="AR123">
        <f t="shared" si="17"/>
        <v>2.7578039082987904</v>
      </c>
      <c r="AS123">
        <f t="shared" si="18"/>
        <v>1.0223920622150711</v>
      </c>
      <c r="AT123">
        <f t="shared" si="19"/>
        <v>2.7927822466010004</v>
      </c>
      <c r="AU123">
        <f t="shared" si="20"/>
        <v>0.5480453050785532</v>
      </c>
      <c r="AV123">
        <f t="shared" si="21"/>
        <v>0.71272293310349399</v>
      </c>
      <c r="AW123">
        <f t="shared" si="22"/>
        <v>1.9775654341503948</v>
      </c>
      <c r="AX123">
        <f t="shared" si="22"/>
        <v>0.19965061142999752</v>
      </c>
    </row>
    <row r="124" spans="1:50" x14ac:dyDescent="0.3">
      <c r="A124" t="s">
        <v>355</v>
      </c>
      <c r="B124" t="str">
        <f>VLOOKUP($A124,class!$A$1:$B$455,2,FALSE)</f>
        <v>Shire District</v>
      </c>
      <c r="C124" t="str">
        <f>IFERROR(VLOOKUP($A124,classifications!A$3:C$334,3,FALSE),VLOOKUP($A124,classifications!I$2:K$28,3,FALSE))</f>
        <v>Urban with Significant Rural</v>
      </c>
      <c r="D124">
        <f>VLOOKUP($A124,'table 1008C'!$C$10:$O$796,V$3,FALSE)</f>
        <v>187</v>
      </c>
      <c r="E124">
        <f>VLOOKUP($A124,'table 1008C'!$C$10:$O$796,W$3,FALSE)</f>
        <v>19</v>
      </c>
      <c r="F124">
        <f>VLOOKUP($A124,'table 1008C'!$C$10:$O$796,X$3,FALSE)</f>
        <v>41</v>
      </c>
      <c r="G124">
        <f>VLOOKUP($A124,'table 1008C'!$C$10:$O$796,Y$3,FALSE)</f>
        <v>54</v>
      </c>
      <c r="H124">
        <f>VLOOKUP($A124,'table 1008C'!$C$10:$O$796,Z$3,FALSE)</f>
        <v>45</v>
      </c>
      <c r="I124">
        <f>VLOOKUP($A124,'table 1008C'!$C$10:$O$796,AA$3,FALSE)</f>
        <v>120</v>
      </c>
      <c r="J124">
        <f>VLOOKUP($A124,'table 1008C'!$C$10:$O$796,AB$3,FALSE)</f>
        <v>99</v>
      </c>
      <c r="K124">
        <f>VLOOKUP($A124,'table 1008C'!$C$10:$O$796,AC$3,FALSE)</f>
        <v>50</v>
      </c>
      <c r="L124">
        <f>VLOOKUP($A124,'table 1008C'!$C$10:$O$796,AD$3,FALSE)</f>
        <v>60</v>
      </c>
      <c r="M124">
        <f>VLOOKUP($A124,'table 1008C'!$C$10:$O$796,AE$3,FALSE)</f>
        <v>53</v>
      </c>
      <c r="N124">
        <f>VLOOKUP($A124,'table 1008C'!$C$10:$O$796,AF$3,FALSE)</f>
        <v>21</v>
      </c>
      <c r="O124">
        <f>VLOOKUP($A124,'table 1008C'!$C$10:$O$796,AG$3,FALSE)</f>
        <v>32</v>
      </c>
      <c r="V124">
        <f>IF(D124="..","..",VLOOKUP($A124,'16-64 population'!$A$8:$L$432,V$3,FALSE))</f>
        <v>65073</v>
      </c>
      <c r="W124">
        <f>IF(E124="..","..",VLOOKUP($A124,'16-64 population'!$A$8:$L$432,W$3,FALSE))</f>
        <v>65884</v>
      </c>
      <c r="X124">
        <f>IF(F124="..","..",VLOOKUP($A124,'16-64 population'!$A$8:$L$432,X$3,FALSE))</f>
        <v>66303</v>
      </c>
      <c r="Y124">
        <f>IF(G124="..","..",VLOOKUP($A124,'16-64 population'!$A$8:$L$432,Y$3,FALSE))</f>
        <v>65714</v>
      </c>
      <c r="Z124">
        <f>IF(H124="..","..",VLOOKUP($A124,'16-64 population'!$A$8:$L$432,Z$3,FALSE))</f>
        <v>65146</v>
      </c>
      <c r="AA124">
        <f>IF(I124="..","..",VLOOKUP($A124,'16-64 population'!$A$8:$L$432,AA$3,FALSE))</f>
        <v>65106</v>
      </c>
      <c r="AB124">
        <f>IF(J124="..","..",VLOOKUP($A124,'16-64 population'!$A$8:$L$432,AB$3,FALSE))</f>
        <v>65166</v>
      </c>
      <c r="AC124">
        <f>IF(K124="..","..",VLOOKUP($A124,'16-64 population'!$A$8:$L$432,AC$3,FALSE))</f>
        <v>65586</v>
      </c>
      <c r="AD124">
        <f>IF(L124="..","..",VLOOKUP($A124,'16-64 population'!$A$8:$L$432,AD$3,FALSE))</f>
        <v>65509</v>
      </c>
      <c r="AE124">
        <f>IF(M124="..","..",VLOOKUP($A124,'16-64 population'!$A$8:$L$432,AE$3,FALSE))</f>
        <v>65982</v>
      </c>
      <c r="AF124">
        <f>IF(N124="..","..",VLOOKUP($A124,'16-64 population'!$A$8:$L$432,AF$3,FALSE))</f>
        <v>65849</v>
      </c>
      <c r="AG124">
        <f>IF(O124="..","..",VLOOKUP($A124,'16-64 population'!$A$8:$M$432,AG$3,FALSE))</f>
        <v>65985</v>
      </c>
      <c r="AM124">
        <f t="shared" si="12"/>
        <v>2.8736956956033994</v>
      </c>
      <c r="AN124">
        <f t="shared" si="13"/>
        <v>0.28838564750166962</v>
      </c>
      <c r="AO124">
        <f t="shared" si="14"/>
        <v>0.61837322594754385</v>
      </c>
      <c r="AP124">
        <f t="shared" si="15"/>
        <v>0.82174270322914444</v>
      </c>
      <c r="AQ124">
        <f t="shared" si="16"/>
        <v>0.69075614772971483</v>
      </c>
      <c r="AR124">
        <f t="shared" si="17"/>
        <v>1.8431480969495901</v>
      </c>
      <c r="AS124">
        <f t="shared" si="18"/>
        <v>1.5191971273363412</v>
      </c>
      <c r="AT124">
        <f t="shared" si="19"/>
        <v>0.76235782026652033</v>
      </c>
      <c r="AU124">
        <f t="shared" si="20"/>
        <v>0.91590468485246301</v>
      </c>
      <c r="AV124">
        <f t="shared" si="21"/>
        <v>0.8032493710405868</v>
      </c>
      <c r="AW124">
        <f t="shared" si="22"/>
        <v>0.31891144892101625</v>
      </c>
      <c r="AX124">
        <f t="shared" si="22"/>
        <v>0.4849587027354702</v>
      </c>
    </row>
    <row r="125" spans="1:50" x14ac:dyDescent="0.3">
      <c r="A125" t="s">
        <v>225</v>
      </c>
      <c r="B125" t="str">
        <f>VLOOKUP($A125,class!$A$1:$B$455,2,FALSE)</f>
        <v>Shire District</v>
      </c>
      <c r="C125" t="str">
        <f>IFERROR(VLOOKUP($A125,classifications!A$3:C$334,3,FALSE),VLOOKUP($A125,classifications!I$2:K$28,3,FALSE))</f>
        <v>Predominantly Rural</v>
      </c>
      <c r="D125">
        <f>VLOOKUP($A125,'table 1008C'!$C$10:$O$796,V$3,FALSE)</f>
        <v>238</v>
      </c>
      <c r="E125">
        <f>VLOOKUP($A125,'table 1008C'!$C$10:$O$796,W$3,FALSE)</f>
        <v>133</v>
      </c>
      <c r="F125">
        <f>VLOOKUP($A125,'table 1008C'!$C$10:$O$796,X$3,FALSE)</f>
        <v>79</v>
      </c>
      <c r="G125">
        <f>VLOOKUP($A125,'table 1008C'!$C$10:$O$796,Y$3,FALSE)</f>
        <v>54</v>
      </c>
      <c r="H125">
        <f>VLOOKUP($A125,'table 1008C'!$C$10:$O$796,Z$3,FALSE)</f>
        <v>64</v>
      </c>
      <c r="I125">
        <f>VLOOKUP($A125,'table 1008C'!$C$10:$O$796,AA$3,FALSE)</f>
        <v>55</v>
      </c>
      <c r="J125">
        <f>VLOOKUP($A125,'table 1008C'!$C$10:$O$796,AB$3,FALSE)</f>
        <v>5</v>
      </c>
      <c r="K125">
        <f>VLOOKUP($A125,'table 1008C'!$C$10:$O$796,AC$3,FALSE)</f>
        <v>23</v>
      </c>
      <c r="L125">
        <f>VLOOKUP($A125,'table 1008C'!$C$10:$O$796,AD$3,FALSE)</f>
        <v>42</v>
      </c>
      <c r="M125">
        <f>VLOOKUP($A125,'table 1008C'!$C$10:$O$796,AE$3,FALSE)</f>
        <v>144</v>
      </c>
      <c r="N125" t="str">
        <f>VLOOKUP($A125,'table 1008C'!$C$10:$O$796,AF$3,FALSE)</f>
        <v>..</v>
      </c>
      <c r="O125" t="str">
        <f>VLOOKUP($A125,'table 1008C'!$C$10:$O$796,AG$3,FALSE)</f>
        <v>..</v>
      </c>
      <c r="V125">
        <f>IF(D125="..","..",VLOOKUP($A125,'16-64 population'!$A$8:$L$432,V$3,FALSE))</f>
        <v>37555</v>
      </c>
      <c r="W125">
        <f>IF(E125="..","..",VLOOKUP($A125,'16-64 population'!$A$8:$L$432,W$3,FALSE))</f>
        <v>37966</v>
      </c>
      <c r="X125">
        <f>IF(F125="..","..",VLOOKUP($A125,'16-64 population'!$A$8:$L$432,X$3,FALSE))</f>
        <v>39073</v>
      </c>
      <c r="Y125">
        <f>IF(G125="..","..",VLOOKUP($A125,'16-64 population'!$A$8:$L$432,Y$3,FALSE))</f>
        <v>38601</v>
      </c>
      <c r="Z125">
        <f>IF(H125="..","..",VLOOKUP($A125,'16-64 population'!$A$8:$L$432,Z$3,FALSE))</f>
        <v>38205</v>
      </c>
      <c r="AA125">
        <f>IF(I125="..","..",VLOOKUP($A125,'16-64 population'!$A$8:$L$432,AA$3,FALSE))</f>
        <v>39624</v>
      </c>
      <c r="AB125">
        <f>IF(J125="..","..",VLOOKUP($A125,'16-64 population'!$A$8:$L$432,AB$3,FALSE))</f>
        <v>39638</v>
      </c>
      <c r="AC125">
        <f>IF(K125="..","..",VLOOKUP($A125,'16-64 population'!$A$8:$L$432,AC$3,FALSE))</f>
        <v>39032</v>
      </c>
      <c r="AD125">
        <f>IF(L125="..","..",VLOOKUP($A125,'16-64 population'!$A$8:$L$432,AD$3,FALSE))</f>
        <v>40234</v>
      </c>
      <c r="AE125">
        <f>IF(M125="..","..",VLOOKUP($A125,'16-64 population'!$A$8:$L$432,AE$3,FALSE))</f>
        <v>39882</v>
      </c>
      <c r="AF125" t="str">
        <f>IF(N125="..","..",VLOOKUP($A125,'16-64 population'!$A$8:$L$432,AF$3,FALSE))</f>
        <v>..</v>
      </c>
      <c r="AG125" t="str">
        <f>IF(O125="..","..",VLOOKUP($A125,'16-64 population'!$A$8:$M$432,AG$3,FALSE))</f>
        <v>..</v>
      </c>
      <c r="AM125">
        <f t="shared" si="12"/>
        <v>6.3373718546132336</v>
      </c>
      <c r="AN125">
        <f t="shared" si="13"/>
        <v>3.5031343833956696</v>
      </c>
      <c r="AO125">
        <f t="shared" si="14"/>
        <v>2.0218565249660889</v>
      </c>
      <c r="AP125">
        <f t="shared" si="15"/>
        <v>1.3989274889251575</v>
      </c>
      <c r="AQ125">
        <f t="shared" si="16"/>
        <v>1.67517340662217</v>
      </c>
      <c r="AR125">
        <f t="shared" si="17"/>
        <v>1.3880476478901675</v>
      </c>
      <c r="AS125">
        <f t="shared" si="18"/>
        <v>0.12614158131086331</v>
      </c>
      <c r="AT125">
        <f t="shared" si="19"/>
        <v>0.58926009428161519</v>
      </c>
      <c r="AU125">
        <f t="shared" si="20"/>
        <v>1.0438932246358801</v>
      </c>
      <c r="AV125">
        <f t="shared" si="21"/>
        <v>3.6106514216939973</v>
      </c>
      <c r="AW125" t="e">
        <f t="shared" si="22"/>
        <v>#VALUE!</v>
      </c>
      <c r="AX125" t="e">
        <f t="shared" si="22"/>
        <v>#VALUE!</v>
      </c>
    </row>
    <row r="126" spans="1:50" x14ac:dyDescent="0.3">
      <c r="A126" t="s">
        <v>189</v>
      </c>
      <c r="B126" t="str">
        <f>VLOOKUP($A126,class!$A$1:$B$455,2,FALSE)</f>
        <v>Shire District</v>
      </c>
      <c r="C126" t="str">
        <f>IFERROR(VLOOKUP($A126,classifications!A$3:C$334,3,FALSE),VLOOKUP($A126,classifications!I$2:K$28,3,FALSE))</f>
        <v>Predominantly Rural</v>
      </c>
      <c r="D126">
        <f>VLOOKUP($A126,'table 1008C'!$C$10:$O$796,V$3,FALSE)</f>
        <v>25</v>
      </c>
      <c r="E126">
        <f>VLOOKUP($A126,'table 1008C'!$C$10:$O$796,W$3,FALSE)</f>
        <v>105</v>
      </c>
      <c r="F126">
        <f>VLOOKUP($A126,'table 1008C'!$C$10:$O$796,X$3,FALSE)</f>
        <v>127</v>
      </c>
      <c r="G126">
        <f>VLOOKUP($A126,'table 1008C'!$C$10:$O$796,Y$3,FALSE)</f>
        <v>178</v>
      </c>
      <c r="H126">
        <f>VLOOKUP($A126,'table 1008C'!$C$10:$O$796,Z$3,FALSE)</f>
        <v>139</v>
      </c>
      <c r="I126">
        <f>VLOOKUP($A126,'table 1008C'!$C$10:$O$796,AA$3,FALSE)</f>
        <v>173</v>
      </c>
      <c r="J126">
        <f>VLOOKUP($A126,'table 1008C'!$C$10:$O$796,AB$3,FALSE)</f>
        <v>67</v>
      </c>
      <c r="K126">
        <f>VLOOKUP($A126,'table 1008C'!$C$10:$O$796,AC$3,FALSE)</f>
        <v>40</v>
      </c>
      <c r="L126">
        <f>VLOOKUP($A126,'table 1008C'!$C$10:$O$796,AD$3,FALSE)</f>
        <v>100</v>
      </c>
      <c r="M126">
        <f>VLOOKUP($A126,'table 1008C'!$C$10:$O$796,AE$3,FALSE)</f>
        <v>25</v>
      </c>
      <c r="N126">
        <f>VLOOKUP($A126,'table 1008C'!$C$10:$O$796,AF$3,FALSE)</f>
        <v>26</v>
      </c>
      <c r="O126">
        <f>VLOOKUP($A126,'table 1008C'!$C$10:$O$796,AG$3,FALSE)</f>
        <v>136</v>
      </c>
      <c r="V126">
        <f>IF(D126="..","..",VLOOKUP($A126,'16-64 population'!$A$8:$L$432,V$3,FALSE))</f>
        <v>51247</v>
      </c>
      <c r="W126">
        <f>IF(E126="..","..",VLOOKUP($A126,'16-64 population'!$A$8:$L$432,W$3,FALSE))</f>
        <v>51068</v>
      </c>
      <c r="X126">
        <f>IF(F126="..","..",VLOOKUP($A126,'16-64 population'!$A$8:$L$432,X$3,FALSE))</f>
        <v>51000</v>
      </c>
      <c r="Y126">
        <f>IF(G126="..","..",VLOOKUP($A126,'16-64 population'!$A$8:$L$432,Y$3,FALSE))</f>
        <v>50760</v>
      </c>
      <c r="Z126">
        <f>IF(H126="..","..",VLOOKUP($A126,'16-64 population'!$A$8:$L$432,Z$3,FALSE))</f>
        <v>50709</v>
      </c>
      <c r="AA126">
        <f>IF(I126="..","..",VLOOKUP($A126,'16-64 population'!$A$8:$L$432,AA$3,FALSE))</f>
        <v>50704</v>
      </c>
      <c r="AB126">
        <f>IF(J126="..","..",VLOOKUP($A126,'16-64 population'!$A$8:$L$432,AB$3,FALSE))</f>
        <v>51019</v>
      </c>
      <c r="AC126">
        <f>IF(K126="..","..",VLOOKUP($A126,'16-64 population'!$A$8:$L$432,AC$3,FALSE))</f>
        <v>51225</v>
      </c>
      <c r="AD126">
        <f>IF(L126="..","..",VLOOKUP($A126,'16-64 population'!$A$8:$L$432,AD$3,FALSE))</f>
        <v>51211</v>
      </c>
      <c r="AE126">
        <f>IF(M126="..","..",VLOOKUP($A126,'16-64 population'!$A$8:$L$432,AE$3,FALSE))</f>
        <v>51185</v>
      </c>
      <c r="AF126">
        <f>IF(N126="..","..",VLOOKUP($A126,'16-64 population'!$A$8:$L$432,AF$3,FALSE))</f>
        <v>51052</v>
      </c>
      <c r="AG126">
        <f>IF(O126="..","..",VLOOKUP($A126,'16-64 population'!$A$8:$M$432,AG$3,FALSE))</f>
        <v>51181</v>
      </c>
      <c r="AM126">
        <f t="shared" si="12"/>
        <v>0.48783343415224306</v>
      </c>
      <c r="AN126">
        <f t="shared" si="13"/>
        <v>2.0560820866295919</v>
      </c>
      <c r="AO126">
        <f t="shared" si="14"/>
        <v>2.4901960784313726</v>
      </c>
      <c r="AP126">
        <f t="shared" si="15"/>
        <v>3.5066981875492513</v>
      </c>
      <c r="AQ126">
        <f t="shared" si="16"/>
        <v>2.7411307657417812</v>
      </c>
      <c r="AR126">
        <f t="shared" si="17"/>
        <v>3.4119596087093722</v>
      </c>
      <c r="AS126">
        <f t="shared" si="18"/>
        <v>1.313236245320371</v>
      </c>
      <c r="AT126">
        <f t="shared" si="19"/>
        <v>0.78086871644704736</v>
      </c>
      <c r="AU126">
        <f t="shared" si="20"/>
        <v>1.9527054734334421</v>
      </c>
      <c r="AV126">
        <f t="shared" si="21"/>
        <v>0.48842434306925853</v>
      </c>
      <c r="AW126">
        <f t="shared" si="22"/>
        <v>0.50928465094413544</v>
      </c>
      <c r="AX126">
        <f t="shared" si="22"/>
        <v>2.6572360837029367</v>
      </c>
    </row>
    <row r="127" spans="1:50" x14ac:dyDescent="0.3">
      <c r="A127" t="s">
        <v>52</v>
      </c>
      <c r="B127" t="str">
        <f>VLOOKUP($A127,class!$A$1:$B$455,2,FALSE)</f>
        <v>Shire District</v>
      </c>
      <c r="C127" t="str">
        <f>IFERROR(VLOOKUP($A127,classifications!A$3:C$334,3,FALSE),VLOOKUP($A127,classifications!I$2:K$28,3,FALSE))</f>
        <v>Predominantly Urban</v>
      </c>
      <c r="D127">
        <f>VLOOKUP($A127,'table 1008C'!$C$10:$O$796,V$3,FALSE)</f>
        <v>53</v>
      </c>
      <c r="E127">
        <f>VLOOKUP($A127,'table 1008C'!$C$10:$O$796,W$3,FALSE)</f>
        <v>125</v>
      </c>
      <c r="F127">
        <f>VLOOKUP($A127,'table 1008C'!$C$10:$O$796,X$3,FALSE)</f>
        <v>116</v>
      </c>
      <c r="G127">
        <f>VLOOKUP($A127,'table 1008C'!$C$10:$O$796,Y$3,FALSE)</f>
        <v>44</v>
      </c>
      <c r="H127">
        <f>VLOOKUP($A127,'table 1008C'!$C$10:$O$796,Z$3,FALSE)</f>
        <v>55</v>
      </c>
      <c r="I127">
        <f>VLOOKUP($A127,'table 1008C'!$C$10:$O$796,AA$3,FALSE)</f>
        <v>60</v>
      </c>
      <c r="J127">
        <f>VLOOKUP($A127,'table 1008C'!$C$10:$O$796,AB$3,FALSE)</f>
        <v>37</v>
      </c>
      <c r="K127">
        <f>VLOOKUP($A127,'table 1008C'!$C$10:$O$796,AC$3,FALSE)</f>
        <v>69</v>
      </c>
      <c r="L127">
        <f>VLOOKUP($A127,'table 1008C'!$C$10:$O$796,AD$3,FALSE)</f>
        <v>131</v>
      </c>
      <c r="M127">
        <f>VLOOKUP($A127,'table 1008C'!$C$10:$O$796,AE$3,FALSE)</f>
        <v>115</v>
      </c>
      <c r="N127">
        <f>VLOOKUP($A127,'table 1008C'!$C$10:$O$796,AF$3,FALSE)</f>
        <v>159</v>
      </c>
      <c r="O127">
        <f>VLOOKUP($A127,'table 1008C'!$C$10:$O$796,AG$3,FALSE)</f>
        <v>47</v>
      </c>
      <c r="V127">
        <f>IF(D127="..","..",VLOOKUP($A127,'16-64 population'!$A$8:$L$432,V$3,FALSE))</f>
        <v>45778</v>
      </c>
      <c r="W127">
        <f>IF(E127="..","..",VLOOKUP($A127,'16-64 population'!$A$8:$L$432,W$3,FALSE))</f>
        <v>45659</v>
      </c>
      <c r="X127">
        <f>IF(F127="..","..",VLOOKUP($A127,'16-64 population'!$A$8:$L$432,X$3,FALSE))</f>
        <v>45517</v>
      </c>
      <c r="Y127">
        <f>IF(G127="..","..",VLOOKUP($A127,'16-64 population'!$A$8:$L$432,Y$3,FALSE))</f>
        <v>44940</v>
      </c>
      <c r="Z127">
        <f>IF(H127="..","..",VLOOKUP($A127,'16-64 population'!$A$8:$L$432,Z$3,FALSE))</f>
        <v>44883</v>
      </c>
      <c r="AA127">
        <f>IF(I127="..","..",VLOOKUP($A127,'16-64 population'!$A$8:$L$432,AA$3,FALSE))</f>
        <v>44904</v>
      </c>
      <c r="AB127">
        <f>IF(J127="..","..",VLOOKUP($A127,'16-64 population'!$A$8:$L$432,AB$3,FALSE))</f>
        <v>44881</v>
      </c>
      <c r="AC127">
        <f>IF(K127="..","..",VLOOKUP($A127,'16-64 population'!$A$8:$L$432,AC$3,FALSE))</f>
        <v>44989</v>
      </c>
      <c r="AD127">
        <f>IF(L127="..","..",VLOOKUP($A127,'16-64 population'!$A$8:$L$432,AD$3,FALSE))</f>
        <v>45245</v>
      </c>
      <c r="AE127">
        <f>IF(M127="..","..",VLOOKUP($A127,'16-64 population'!$A$8:$L$432,AE$3,FALSE))</f>
        <v>45574</v>
      </c>
      <c r="AF127">
        <f>IF(N127="..","..",VLOOKUP($A127,'16-64 population'!$A$8:$L$432,AF$3,FALSE))</f>
        <v>45925</v>
      </c>
      <c r="AG127">
        <f>IF(O127="..","..",VLOOKUP($A127,'16-64 population'!$A$8:$M$432,AG$3,FALSE))</f>
        <v>45942</v>
      </c>
      <c r="AM127">
        <f t="shared" si="12"/>
        <v>1.1577613700904366</v>
      </c>
      <c r="AN127">
        <f t="shared" si="13"/>
        <v>2.7376858888718543</v>
      </c>
      <c r="AO127">
        <f t="shared" si="14"/>
        <v>2.5484983632488958</v>
      </c>
      <c r="AP127">
        <f t="shared" si="15"/>
        <v>0.97908322207387632</v>
      </c>
      <c r="AQ127">
        <f t="shared" si="16"/>
        <v>1.2254082837599982</v>
      </c>
      <c r="AR127">
        <f t="shared" si="17"/>
        <v>1.3361838588989845</v>
      </c>
      <c r="AS127">
        <f t="shared" si="18"/>
        <v>0.82440230832646333</v>
      </c>
      <c r="AT127">
        <f t="shared" si="19"/>
        <v>1.5337082397919493</v>
      </c>
      <c r="AU127">
        <f t="shared" si="20"/>
        <v>2.8953475522157146</v>
      </c>
      <c r="AV127">
        <f t="shared" si="21"/>
        <v>2.5233685873524379</v>
      </c>
      <c r="AW127">
        <f t="shared" si="22"/>
        <v>3.4621665759390314</v>
      </c>
      <c r="AX127">
        <f t="shared" si="22"/>
        <v>1.0230290366113797</v>
      </c>
    </row>
    <row r="128" spans="1:50" x14ac:dyDescent="0.3">
      <c r="A128" t="s">
        <v>239</v>
      </c>
      <c r="B128" t="str">
        <f>VLOOKUP($A128,class!$A$1:$B$455,2,FALSE)</f>
        <v>Metropolitan District</v>
      </c>
      <c r="C128" t="str">
        <f>IFERROR(VLOOKUP($A128,classifications!A$3:C$334,3,FALSE),VLOOKUP($A128,classifications!I$2:K$28,3,FALSE))</f>
        <v>Predominantly Urban</v>
      </c>
      <c r="D128">
        <f>VLOOKUP($A128,'table 1008C'!$C$10:$O$796,V$3,FALSE)</f>
        <v>40</v>
      </c>
      <c r="E128">
        <f>VLOOKUP($A128,'table 1008C'!$C$10:$O$796,W$3,FALSE)</f>
        <v>115</v>
      </c>
      <c r="F128">
        <f>VLOOKUP($A128,'table 1008C'!$C$10:$O$796,X$3,FALSE)</f>
        <v>120</v>
      </c>
      <c r="G128">
        <f>VLOOKUP($A128,'table 1008C'!$C$10:$O$796,Y$3,FALSE)</f>
        <v>106</v>
      </c>
      <c r="H128">
        <f>VLOOKUP($A128,'table 1008C'!$C$10:$O$796,Z$3,FALSE)</f>
        <v>175</v>
      </c>
      <c r="I128">
        <f>VLOOKUP($A128,'table 1008C'!$C$10:$O$796,AA$3,FALSE)</f>
        <v>187</v>
      </c>
      <c r="J128">
        <f>VLOOKUP($A128,'table 1008C'!$C$10:$O$796,AB$3,FALSE)</f>
        <v>35</v>
      </c>
      <c r="K128">
        <f>VLOOKUP($A128,'table 1008C'!$C$10:$O$796,AC$3,FALSE)</f>
        <v>85</v>
      </c>
      <c r="L128">
        <f>VLOOKUP($A128,'table 1008C'!$C$10:$O$796,AD$3,FALSE)</f>
        <v>60</v>
      </c>
      <c r="M128">
        <f>VLOOKUP($A128,'table 1008C'!$C$10:$O$796,AE$3,FALSE)</f>
        <v>59</v>
      </c>
      <c r="N128">
        <f>VLOOKUP($A128,'table 1008C'!$C$10:$O$796,AF$3,FALSE)</f>
        <v>134</v>
      </c>
      <c r="O128">
        <f>VLOOKUP($A128,'table 1008C'!$C$10:$O$796,AG$3,FALSE)</f>
        <v>46</v>
      </c>
      <c r="V128">
        <f>IF(D128="..","..",VLOOKUP($A128,'16-64 population'!$A$8:$L$432,V$3,FALSE))</f>
        <v>128218</v>
      </c>
      <c r="W128">
        <f>IF(E128="..","..",VLOOKUP($A128,'16-64 population'!$A$8:$L$432,W$3,FALSE))</f>
        <v>128814</v>
      </c>
      <c r="X128">
        <f>IF(F128="..","..",VLOOKUP($A128,'16-64 population'!$A$8:$L$432,X$3,FALSE))</f>
        <v>129423</v>
      </c>
      <c r="Y128">
        <f>IF(G128="..","..",VLOOKUP($A128,'16-64 population'!$A$8:$L$432,Y$3,FALSE))</f>
        <v>128470</v>
      </c>
      <c r="Z128">
        <f>IF(H128="..","..",VLOOKUP($A128,'16-64 population'!$A$8:$L$432,Z$3,FALSE))</f>
        <v>127805</v>
      </c>
      <c r="AA128">
        <f>IF(I128="..","..",VLOOKUP($A128,'16-64 population'!$A$8:$L$432,AA$3,FALSE))</f>
        <v>127706</v>
      </c>
      <c r="AB128">
        <f>IF(J128="..","..",VLOOKUP($A128,'16-64 population'!$A$8:$L$432,AB$3,FALSE))</f>
        <v>128206</v>
      </c>
      <c r="AC128">
        <f>IF(K128="..","..",VLOOKUP($A128,'16-64 population'!$A$8:$L$432,AC$3,FALSE))</f>
        <v>128316</v>
      </c>
      <c r="AD128">
        <f>IF(L128="..","..",VLOOKUP($A128,'16-64 population'!$A$8:$L$432,AD$3,FALSE))</f>
        <v>127939</v>
      </c>
      <c r="AE128">
        <f>IF(M128="..","..",VLOOKUP($A128,'16-64 population'!$A$8:$L$432,AE$3,FALSE))</f>
        <v>128029</v>
      </c>
      <c r="AF128">
        <f>IF(N128="..","..",VLOOKUP($A128,'16-64 population'!$A$8:$L$432,AF$3,FALSE))</f>
        <v>127283</v>
      </c>
      <c r="AG128">
        <f>IF(O128="..","..",VLOOKUP($A128,'16-64 population'!$A$8:$M$432,AG$3,FALSE))</f>
        <v>127079</v>
      </c>
      <c r="AM128">
        <f t="shared" si="12"/>
        <v>0.31196867834469422</v>
      </c>
      <c r="AN128">
        <f t="shared" si="13"/>
        <v>0.89276010371543468</v>
      </c>
      <c r="AO128">
        <f t="shared" si="14"/>
        <v>0.92719223012911145</v>
      </c>
      <c r="AP128">
        <f t="shared" si="15"/>
        <v>0.82509535300070058</v>
      </c>
      <c r="AQ128">
        <f t="shared" si="16"/>
        <v>1.3692735026016196</v>
      </c>
      <c r="AR128">
        <f t="shared" si="17"/>
        <v>1.4643008159366044</v>
      </c>
      <c r="AS128">
        <f t="shared" si="18"/>
        <v>0.27299814361262348</v>
      </c>
      <c r="AT128">
        <f t="shared" si="19"/>
        <v>0.66242713301536826</v>
      </c>
      <c r="AU128">
        <f t="shared" si="20"/>
        <v>0.46897349518129738</v>
      </c>
      <c r="AV128">
        <f t="shared" si="21"/>
        <v>0.46083309250247995</v>
      </c>
      <c r="AW128">
        <f t="shared" si="22"/>
        <v>1.0527721691034937</v>
      </c>
      <c r="AX128">
        <f t="shared" si="22"/>
        <v>0.36197955602420545</v>
      </c>
    </row>
    <row r="129" spans="1:50" x14ac:dyDescent="0.3">
      <c r="A129" t="s">
        <v>358</v>
      </c>
      <c r="B129" t="str">
        <f>VLOOKUP($A129,class!$A$1:$B$455,2,FALSE)</f>
        <v>Shire District</v>
      </c>
      <c r="C129" t="str">
        <f>IFERROR(VLOOKUP($A129,classifications!A$3:C$334,3,FALSE),VLOOKUP($A129,classifications!I$2:K$28,3,FALSE))</f>
        <v>Predominantly Urban</v>
      </c>
      <c r="D129">
        <f>VLOOKUP($A129,'table 1008C'!$C$10:$O$796,V$3,FALSE)</f>
        <v>56</v>
      </c>
      <c r="E129">
        <f>VLOOKUP($A129,'table 1008C'!$C$10:$O$796,W$3,FALSE)</f>
        <v>63</v>
      </c>
      <c r="F129">
        <f>VLOOKUP($A129,'table 1008C'!$C$10:$O$796,X$3,FALSE)</f>
        <v>69</v>
      </c>
      <c r="G129">
        <f>VLOOKUP($A129,'table 1008C'!$C$10:$O$796,Y$3,FALSE)</f>
        <v>36</v>
      </c>
      <c r="H129">
        <f>VLOOKUP($A129,'table 1008C'!$C$10:$O$796,Z$3,FALSE)</f>
        <v>59</v>
      </c>
      <c r="I129">
        <f>VLOOKUP($A129,'table 1008C'!$C$10:$O$796,AA$3,FALSE)</f>
        <v>44</v>
      </c>
      <c r="J129">
        <f>VLOOKUP($A129,'table 1008C'!$C$10:$O$796,AB$3,FALSE)</f>
        <v>32</v>
      </c>
      <c r="K129">
        <f>VLOOKUP($A129,'table 1008C'!$C$10:$O$796,AC$3,FALSE)</f>
        <v>40</v>
      </c>
      <c r="L129">
        <f>VLOOKUP($A129,'table 1008C'!$C$10:$O$796,AD$3,FALSE)</f>
        <v>39</v>
      </c>
      <c r="M129">
        <f>VLOOKUP($A129,'table 1008C'!$C$10:$O$796,AE$3,FALSE)</f>
        <v>78</v>
      </c>
      <c r="N129">
        <f>VLOOKUP($A129,'table 1008C'!$C$10:$O$796,AF$3,FALSE)</f>
        <v>8</v>
      </c>
      <c r="O129">
        <f>VLOOKUP($A129,'table 1008C'!$C$10:$O$796,AG$3,FALSE)</f>
        <v>24</v>
      </c>
      <c r="V129">
        <f>IF(D129="..","..",VLOOKUP($A129,'16-64 population'!$A$8:$L$432,V$3,FALSE))</f>
        <v>71988</v>
      </c>
      <c r="W129">
        <f>IF(E129="..","..",VLOOKUP($A129,'16-64 population'!$A$8:$L$432,W$3,FALSE))</f>
        <v>72072</v>
      </c>
      <c r="X129">
        <f>IF(F129="..","..",VLOOKUP($A129,'16-64 population'!$A$8:$L$432,X$3,FALSE))</f>
        <v>72258</v>
      </c>
      <c r="Y129">
        <f>IF(G129="..","..",VLOOKUP($A129,'16-64 population'!$A$8:$L$432,Y$3,FALSE))</f>
        <v>71714</v>
      </c>
      <c r="Z129">
        <f>IF(H129="..","..",VLOOKUP($A129,'16-64 population'!$A$8:$L$432,Z$3,FALSE))</f>
        <v>71896</v>
      </c>
      <c r="AA129">
        <f>IF(I129="..","..",VLOOKUP($A129,'16-64 population'!$A$8:$L$432,AA$3,FALSE))</f>
        <v>72090</v>
      </c>
      <c r="AB129">
        <f>IF(J129="..","..",VLOOKUP($A129,'16-64 population'!$A$8:$L$432,AB$3,FALSE))</f>
        <v>72017</v>
      </c>
      <c r="AC129">
        <f>IF(K129="..","..",VLOOKUP($A129,'16-64 population'!$A$8:$L$432,AC$3,FALSE))</f>
        <v>72076</v>
      </c>
      <c r="AD129">
        <f>IF(L129="..","..",VLOOKUP($A129,'16-64 population'!$A$8:$L$432,AD$3,FALSE))</f>
        <v>71947</v>
      </c>
      <c r="AE129">
        <f>IF(M129="..","..",VLOOKUP($A129,'16-64 population'!$A$8:$L$432,AE$3,FALSE))</f>
        <v>72074</v>
      </c>
      <c r="AF129">
        <f>IF(N129="..","..",VLOOKUP($A129,'16-64 population'!$A$8:$L$432,AF$3,FALSE))</f>
        <v>71925</v>
      </c>
      <c r="AG129">
        <f>IF(O129="..","..",VLOOKUP($A129,'16-64 population'!$A$8:$M$432,AG$3,FALSE))</f>
        <v>72242</v>
      </c>
      <c r="AM129">
        <f t="shared" si="12"/>
        <v>0.77790742901594712</v>
      </c>
      <c r="AN129">
        <f t="shared" si="13"/>
        <v>0.87412587412587406</v>
      </c>
      <c r="AO129">
        <f t="shared" si="14"/>
        <v>0.95491156688532763</v>
      </c>
      <c r="AP129">
        <f t="shared" si="15"/>
        <v>0.50199403184873248</v>
      </c>
      <c r="AQ129">
        <f t="shared" si="16"/>
        <v>0.8206297985979748</v>
      </c>
      <c r="AR129">
        <f t="shared" si="17"/>
        <v>0.61034817589124701</v>
      </c>
      <c r="AS129">
        <f t="shared" si="18"/>
        <v>0.44433953094408268</v>
      </c>
      <c r="AT129">
        <f t="shared" si="19"/>
        <v>0.554969754148399</v>
      </c>
      <c r="AU129">
        <f t="shared" si="20"/>
        <v>0.54206568724199755</v>
      </c>
      <c r="AV129">
        <f t="shared" si="21"/>
        <v>1.0822210505868968</v>
      </c>
      <c r="AW129">
        <f t="shared" si="22"/>
        <v>0.11122697254084116</v>
      </c>
      <c r="AX129">
        <f t="shared" si="22"/>
        <v>0.33221671603776193</v>
      </c>
    </row>
    <row r="130" spans="1:50" x14ac:dyDescent="0.3">
      <c r="A130" t="s">
        <v>200</v>
      </c>
      <c r="B130" t="str">
        <f>VLOOKUP($A130,class!$A$1:$B$455,2,FALSE)</f>
        <v>Shire District</v>
      </c>
      <c r="C130" t="str">
        <f>IFERROR(VLOOKUP($A130,classifications!A$3:C$334,3,FALSE),VLOOKUP($A130,classifications!I$2:K$28,3,FALSE))</f>
        <v>Predominantly Urban</v>
      </c>
      <c r="D130">
        <f>VLOOKUP($A130,'table 1008C'!$C$10:$O$796,V$3,FALSE)</f>
        <v>292</v>
      </c>
      <c r="E130">
        <f>VLOOKUP($A130,'table 1008C'!$C$10:$O$796,W$3,FALSE)</f>
        <v>348</v>
      </c>
      <c r="F130">
        <f>VLOOKUP($A130,'table 1008C'!$C$10:$O$796,X$3,FALSE)</f>
        <v>227</v>
      </c>
      <c r="G130">
        <f>VLOOKUP($A130,'table 1008C'!$C$10:$O$796,Y$3,FALSE)</f>
        <v>98</v>
      </c>
      <c r="H130">
        <f>VLOOKUP($A130,'table 1008C'!$C$10:$O$796,Z$3,FALSE)</f>
        <v>95</v>
      </c>
      <c r="I130">
        <f>VLOOKUP($A130,'table 1008C'!$C$10:$O$796,AA$3,FALSE)</f>
        <v>194</v>
      </c>
      <c r="J130">
        <f>VLOOKUP($A130,'table 1008C'!$C$10:$O$796,AB$3,FALSE)</f>
        <v>62</v>
      </c>
      <c r="K130">
        <f>VLOOKUP($A130,'table 1008C'!$C$10:$O$796,AC$3,FALSE)</f>
        <v>99</v>
      </c>
      <c r="L130">
        <f>VLOOKUP($A130,'table 1008C'!$C$10:$O$796,AD$3,FALSE)</f>
        <v>72</v>
      </c>
      <c r="M130">
        <f>VLOOKUP($A130,'table 1008C'!$C$10:$O$796,AE$3,FALSE)</f>
        <v>179</v>
      </c>
      <c r="N130">
        <f>VLOOKUP($A130,'table 1008C'!$C$10:$O$796,AF$3,FALSE)</f>
        <v>195</v>
      </c>
      <c r="O130">
        <f>VLOOKUP($A130,'table 1008C'!$C$10:$O$796,AG$3,FALSE)</f>
        <v>299</v>
      </c>
      <c r="V130">
        <f>IF(D130="..","..",VLOOKUP($A130,'16-64 population'!$A$8:$L$432,V$3,FALSE))</f>
        <v>78034</v>
      </c>
      <c r="W130">
        <f>IF(E130="..","..",VLOOKUP($A130,'16-64 population'!$A$8:$L$432,W$3,FALSE))</f>
        <v>78858</v>
      </c>
      <c r="X130">
        <f>IF(F130="..","..",VLOOKUP($A130,'16-64 population'!$A$8:$L$432,X$3,FALSE))</f>
        <v>79502</v>
      </c>
      <c r="Y130">
        <f>IF(G130="..","..",VLOOKUP($A130,'16-64 population'!$A$8:$L$432,Y$3,FALSE))</f>
        <v>79972</v>
      </c>
      <c r="Z130">
        <f>IF(H130="..","..",VLOOKUP($A130,'16-64 population'!$A$8:$L$432,Z$3,FALSE))</f>
        <v>80225</v>
      </c>
      <c r="AA130">
        <f>IF(I130="..","..",VLOOKUP($A130,'16-64 population'!$A$8:$L$432,AA$3,FALSE))</f>
        <v>80626</v>
      </c>
      <c r="AB130">
        <f>IF(J130="..","..",VLOOKUP($A130,'16-64 population'!$A$8:$L$432,AB$3,FALSE))</f>
        <v>81316</v>
      </c>
      <c r="AC130">
        <f>IF(K130="..","..",VLOOKUP($A130,'16-64 population'!$A$8:$L$432,AC$3,FALSE))</f>
        <v>81583</v>
      </c>
      <c r="AD130">
        <f>IF(L130="..","..",VLOOKUP($A130,'16-64 population'!$A$8:$L$432,AD$3,FALSE))</f>
        <v>81926</v>
      </c>
      <c r="AE130">
        <f>IF(M130="..","..",VLOOKUP($A130,'16-64 population'!$A$8:$L$432,AE$3,FALSE))</f>
        <v>81664</v>
      </c>
      <c r="AF130">
        <f>IF(N130="..","..",VLOOKUP($A130,'16-64 population'!$A$8:$L$432,AF$3,FALSE))</f>
        <v>81346</v>
      </c>
      <c r="AG130">
        <f>IF(O130="..","..",VLOOKUP($A130,'16-64 population'!$A$8:$M$432,AG$3,FALSE))</f>
        <v>81622</v>
      </c>
      <c r="AM130">
        <f t="shared" si="12"/>
        <v>3.7419586334162029</v>
      </c>
      <c r="AN130">
        <f t="shared" si="13"/>
        <v>4.4129955109183596</v>
      </c>
      <c r="AO130">
        <f t="shared" si="14"/>
        <v>2.8552740811551911</v>
      </c>
      <c r="AP130">
        <f t="shared" si="15"/>
        <v>1.2254289001150402</v>
      </c>
      <c r="AQ130">
        <f t="shared" si="16"/>
        <v>1.1841695232159553</v>
      </c>
      <c r="AR130">
        <f t="shared" si="17"/>
        <v>2.4061717063974397</v>
      </c>
      <c r="AS130">
        <f t="shared" si="18"/>
        <v>0.76245757292537752</v>
      </c>
      <c r="AT130">
        <f t="shared" si="19"/>
        <v>1.2134881041393428</v>
      </c>
      <c r="AU130">
        <f t="shared" si="20"/>
        <v>0.87884188169811783</v>
      </c>
      <c r="AV130">
        <f t="shared" si="21"/>
        <v>2.1919083072100314</v>
      </c>
      <c r="AW130">
        <f t="shared" si="22"/>
        <v>2.3971676542177858</v>
      </c>
      <c r="AX130">
        <f t="shared" si="22"/>
        <v>3.6632280512606896</v>
      </c>
    </row>
    <row r="131" spans="1:50" x14ac:dyDescent="0.3">
      <c r="A131" t="s">
        <v>173</v>
      </c>
      <c r="B131" t="str">
        <f>VLOOKUP($A131,class!$A$1:$B$455,2,FALSE)</f>
        <v>Shire County</v>
      </c>
      <c r="C131" t="str">
        <f>IFERROR(VLOOKUP($A131,classifications!A$3:C$334,3,FALSE),VLOOKUP($A131,classifications!I$2:K$28,3,FALSE))</f>
        <v>Urban with Significant Rural</v>
      </c>
      <c r="D131">
        <f>VLOOKUP($A131,'table 1008C'!$C$10:$O$796,V$3,FALSE)</f>
        <v>651</v>
      </c>
      <c r="E131">
        <f>VLOOKUP($A131,'table 1008C'!$C$10:$O$796,W$3,FALSE)</f>
        <v>754</v>
      </c>
      <c r="F131">
        <f>VLOOKUP($A131,'table 1008C'!$C$10:$O$796,X$3,FALSE)</f>
        <v>735</v>
      </c>
      <c r="G131">
        <f>VLOOKUP($A131,'table 1008C'!$C$10:$O$796,Y$3,FALSE)</f>
        <v>916</v>
      </c>
      <c r="H131">
        <f>VLOOKUP($A131,'table 1008C'!$C$10:$O$796,Z$3,FALSE)</f>
        <v>721</v>
      </c>
      <c r="I131">
        <f>VLOOKUP($A131,'table 1008C'!$C$10:$O$796,AA$3,FALSE)</f>
        <v>842</v>
      </c>
      <c r="J131">
        <f>VLOOKUP($A131,'table 1008C'!$C$10:$O$796,AB$3,FALSE)</f>
        <v>511</v>
      </c>
      <c r="K131">
        <f>VLOOKUP($A131,'table 1008C'!$C$10:$O$796,AC$3,FALSE)</f>
        <v>750</v>
      </c>
      <c r="L131">
        <f>VLOOKUP($A131,'table 1008C'!$C$10:$O$796,AD$3,FALSE)</f>
        <v>811</v>
      </c>
      <c r="M131">
        <f>VLOOKUP($A131,'table 1008C'!$C$10:$O$796,AE$3,FALSE)</f>
        <v>1256</v>
      </c>
      <c r="N131">
        <f>VLOOKUP($A131,'table 1008C'!$C$10:$O$796,AF$3,FALSE)</f>
        <v>900</v>
      </c>
      <c r="O131">
        <f>VLOOKUP($A131,'table 1008C'!$C$10:$O$796,AG$3,FALSE)</f>
        <v>1031</v>
      </c>
      <c r="V131">
        <f>IF(D131="..","..",VLOOKUP($A131,'16-64 population'!$A$8:$L$432,V$3,FALSE))</f>
        <v>375708</v>
      </c>
      <c r="W131">
        <f>IF(E131="..","..",VLOOKUP($A131,'16-64 population'!$A$8:$L$432,W$3,FALSE))</f>
        <v>377488</v>
      </c>
      <c r="X131">
        <f>IF(F131="..","..",VLOOKUP($A131,'16-64 population'!$A$8:$L$432,X$3,FALSE))</f>
        <v>379078</v>
      </c>
      <c r="Y131">
        <f>IF(G131="..","..",VLOOKUP($A131,'16-64 population'!$A$8:$L$432,Y$3,FALSE))</f>
        <v>377629</v>
      </c>
      <c r="Z131">
        <f>IF(H131="..","..",VLOOKUP($A131,'16-64 population'!$A$8:$L$432,Z$3,FALSE))</f>
        <v>377631</v>
      </c>
      <c r="AA131">
        <f>IF(I131="..","..",VLOOKUP($A131,'16-64 population'!$A$8:$L$432,AA$3,FALSE))</f>
        <v>378816</v>
      </c>
      <c r="AB131">
        <f>IF(J131="..","..",VLOOKUP($A131,'16-64 population'!$A$8:$L$432,AB$3,FALSE))</f>
        <v>380687</v>
      </c>
      <c r="AC131">
        <f>IF(K131="..","..",VLOOKUP($A131,'16-64 population'!$A$8:$L$432,AC$3,FALSE))</f>
        <v>381860</v>
      </c>
      <c r="AD131">
        <f>IF(L131="..","..",VLOOKUP($A131,'16-64 population'!$A$8:$L$432,AD$3,FALSE))</f>
        <v>383204</v>
      </c>
      <c r="AE131">
        <f>IF(M131="..","..",VLOOKUP($A131,'16-64 population'!$A$8:$L$432,AE$3,FALSE))</f>
        <v>384356</v>
      </c>
      <c r="AF131">
        <f>IF(N131="..","..",VLOOKUP($A131,'16-64 population'!$A$8:$L$432,AF$3,FALSE))</f>
        <v>384540</v>
      </c>
      <c r="AG131">
        <f>IF(O131="..","..",VLOOKUP($A131,'16-64 population'!$A$8:$M$432,AG$3,FALSE))</f>
        <v>386043</v>
      </c>
      <c r="AM131">
        <f t="shared" si="12"/>
        <v>1.7327286083873645</v>
      </c>
      <c r="AN131">
        <f t="shared" si="13"/>
        <v>1.9974144873479422</v>
      </c>
      <c r="AO131">
        <f t="shared" si="14"/>
        <v>1.9389149462643573</v>
      </c>
      <c r="AP131">
        <f t="shared" si="15"/>
        <v>2.4256611647940174</v>
      </c>
      <c r="AQ131">
        <f t="shared" si="16"/>
        <v>1.9092712197886297</v>
      </c>
      <c r="AR131">
        <f t="shared" si="17"/>
        <v>2.2227149856394663</v>
      </c>
      <c r="AS131">
        <f t="shared" si="18"/>
        <v>1.3423100867641922</v>
      </c>
      <c r="AT131">
        <f t="shared" si="19"/>
        <v>1.9640706017912324</v>
      </c>
      <c r="AU131">
        <f t="shared" si="20"/>
        <v>2.1163662174716338</v>
      </c>
      <c r="AV131">
        <f t="shared" si="21"/>
        <v>3.2678038068873647</v>
      </c>
      <c r="AW131">
        <f t="shared" si="22"/>
        <v>2.3404587299110626</v>
      </c>
      <c r="AX131">
        <f t="shared" si="22"/>
        <v>2.6706869442005163</v>
      </c>
    </row>
    <row r="132" spans="1:50" x14ac:dyDescent="0.3">
      <c r="A132" t="s">
        <v>253</v>
      </c>
      <c r="B132" t="str">
        <f>VLOOKUP($A132,class!$A$1:$B$455,2,FALSE)</f>
        <v>Shire District</v>
      </c>
      <c r="C132" t="str">
        <f>IFERROR(VLOOKUP($A132,classifications!A$3:C$334,3,FALSE),VLOOKUP($A132,classifications!I$2:K$28,3,FALSE))</f>
        <v>Predominantly Urban</v>
      </c>
      <c r="D132">
        <f>VLOOKUP($A132,'table 1008C'!$C$10:$O$796,V$3,FALSE)</f>
        <v>46</v>
      </c>
      <c r="E132">
        <f>VLOOKUP($A132,'table 1008C'!$C$10:$O$796,W$3,FALSE)</f>
        <v>169</v>
      </c>
      <c r="F132">
        <f>VLOOKUP($A132,'table 1008C'!$C$10:$O$796,X$3,FALSE)</f>
        <v>163</v>
      </c>
      <c r="G132">
        <f>VLOOKUP($A132,'table 1008C'!$C$10:$O$796,Y$3,FALSE)</f>
        <v>153</v>
      </c>
      <c r="H132">
        <f>VLOOKUP($A132,'table 1008C'!$C$10:$O$796,Z$3,FALSE)</f>
        <v>41</v>
      </c>
      <c r="I132">
        <f>VLOOKUP($A132,'table 1008C'!$C$10:$O$796,AA$3,FALSE)</f>
        <v>100</v>
      </c>
      <c r="J132">
        <f>VLOOKUP($A132,'table 1008C'!$C$10:$O$796,AB$3,FALSE)</f>
        <v>55</v>
      </c>
      <c r="K132">
        <f>VLOOKUP($A132,'table 1008C'!$C$10:$O$796,AC$3,FALSE)</f>
        <v>52</v>
      </c>
      <c r="L132">
        <f>VLOOKUP($A132,'table 1008C'!$C$10:$O$796,AD$3,FALSE)</f>
        <v>51</v>
      </c>
      <c r="M132">
        <f>VLOOKUP($A132,'table 1008C'!$C$10:$O$796,AE$3,FALSE)</f>
        <v>4</v>
      </c>
      <c r="N132">
        <f>VLOOKUP($A132,'table 1008C'!$C$10:$O$796,AF$3,FALSE)</f>
        <v>11</v>
      </c>
      <c r="O132">
        <f>VLOOKUP($A132,'table 1008C'!$C$10:$O$796,AG$3,FALSE)</f>
        <v>58</v>
      </c>
      <c r="V132">
        <f>IF(D132="..","..",VLOOKUP($A132,'16-64 population'!$A$8:$L$432,V$3,FALSE))</f>
        <v>52485</v>
      </c>
      <c r="W132">
        <f>IF(E132="..","..",VLOOKUP($A132,'16-64 population'!$A$8:$L$432,W$3,FALSE))</f>
        <v>52288</v>
      </c>
      <c r="X132">
        <f>IF(F132="..","..",VLOOKUP($A132,'16-64 population'!$A$8:$L$432,X$3,FALSE))</f>
        <v>52290</v>
      </c>
      <c r="Y132">
        <f>IF(G132="..","..",VLOOKUP($A132,'16-64 population'!$A$8:$L$432,Y$3,FALSE))</f>
        <v>52259</v>
      </c>
      <c r="Z132">
        <f>IF(H132="..","..",VLOOKUP($A132,'16-64 population'!$A$8:$L$432,Z$3,FALSE))</f>
        <v>52120</v>
      </c>
      <c r="AA132">
        <f>IF(I132="..","..",VLOOKUP($A132,'16-64 population'!$A$8:$L$432,AA$3,FALSE))</f>
        <v>52306</v>
      </c>
      <c r="AB132">
        <f>IF(J132="..","..",VLOOKUP($A132,'16-64 population'!$A$8:$L$432,AB$3,FALSE))</f>
        <v>52467</v>
      </c>
      <c r="AC132">
        <f>IF(K132="..","..",VLOOKUP($A132,'16-64 population'!$A$8:$L$432,AC$3,FALSE))</f>
        <v>52844</v>
      </c>
      <c r="AD132">
        <f>IF(L132="..","..",VLOOKUP($A132,'16-64 population'!$A$8:$L$432,AD$3,FALSE))</f>
        <v>52597</v>
      </c>
      <c r="AE132">
        <f>IF(M132="..","..",VLOOKUP($A132,'16-64 population'!$A$8:$L$432,AE$3,FALSE))</f>
        <v>52335</v>
      </c>
      <c r="AF132">
        <f>IF(N132="..","..",VLOOKUP($A132,'16-64 population'!$A$8:$L$432,AF$3,FALSE))</f>
        <v>51893</v>
      </c>
      <c r="AG132">
        <f>IF(O132="..","..",VLOOKUP($A132,'16-64 population'!$A$8:$M$432,AG$3,FALSE))</f>
        <v>51702</v>
      </c>
      <c r="AM132">
        <f t="shared" si="12"/>
        <v>0.87644088787272556</v>
      </c>
      <c r="AN132">
        <f t="shared" si="13"/>
        <v>3.2320991432068547</v>
      </c>
      <c r="AO132">
        <f t="shared" si="14"/>
        <v>3.1172308280742018</v>
      </c>
      <c r="AP132">
        <f t="shared" si="15"/>
        <v>2.927725367879217</v>
      </c>
      <c r="AQ132">
        <f t="shared" si="16"/>
        <v>0.78664620107444361</v>
      </c>
      <c r="AR132">
        <f t="shared" si="17"/>
        <v>1.9118265590945591</v>
      </c>
      <c r="AS132">
        <f t="shared" si="18"/>
        <v>1.0482779651971716</v>
      </c>
      <c r="AT132">
        <f t="shared" si="19"/>
        <v>0.98402846113087572</v>
      </c>
      <c r="AU132">
        <f t="shared" si="20"/>
        <v>0.96963705154286361</v>
      </c>
      <c r="AV132">
        <f t="shared" si="21"/>
        <v>7.6430686920798699E-2</v>
      </c>
      <c r="AW132">
        <f t="shared" si="22"/>
        <v>0.21197464012487233</v>
      </c>
      <c r="AX132">
        <f t="shared" si="22"/>
        <v>1.1218134694982786</v>
      </c>
    </row>
    <row r="133" spans="1:50" x14ac:dyDescent="0.3">
      <c r="A133" t="s">
        <v>345</v>
      </c>
      <c r="B133" t="str">
        <f>VLOOKUP($A133,class!$A$1:$B$455,2,FALSE)</f>
        <v>Shire District</v>
      </c>
      <c r="C133" t="str">
        <f>IFERROR(VLOOKUP($A133,classifications!A$3:C$334,3,FALSE),VLOOKUP($A133,classifications!I$2:K$28,3,FALSE))</f>
        <v>Predominantly Urban</v>
      </c>
      <c r="D133">
        <f>VLOOKUP($A133,'table 1008C'!$C$10:$O$796,V$3,FALSE)</f>
        <v>125</v>
      </c>
      <c r="E133">
        <f>VLOOKUP($A133,'table 1008C'!$C$10:$O$796,W$3,FALSE)</f>
        <v>92</v>
      </c>
      <c r="F133">
        <f>VLOOKUP($A133,'table 1008C'!$C$10:$O$796,X$3,FALSE)</f>
        <v>239</v>
      </c>
      <c r="G133">
        <f>VLOOKUP($A133,'table 1008C'!$C$10:$O$796,Y$3,FALSE)</f>
        <v>186</v>
      </c>
      <c r="H133">
        <f>VLOOKUP($A133,'table 1008C'!$C$10:$O$796,Z$3,FALSE)</f>
        <v>42</v>
      </c>
      <c r="I133">
        <f>VLOOKUP($A133,'table 1008C'!$C$10:$O$796,AA$3,FALSE)</f>
        <v>136</v>
      </c>
      <c r="J133">
        <f>VLOOKUP($A133,'table 1008C'!$C$10:$O$796,AB$3,FALSE)</f>
        <v>108</v>
      </c>
      <c r="K133">
        <f>VLOOKUP($A133,'table 1008C'!$C$10:$O$796,AC$3,FALSE)</f>
        <v>12</v>
      </c>
      <c r="L133">
        <f>VLOOKUP($A133,'table 1008C'!$C$10:$O$796,AD$3,FALSE)</f>
        <v>85</v>
      </c>
      <c r="M133">
        <f>VLOOKUP($A133,'table 1008C'!$C$10:$O$796,AE$3,FALSE)</f>
        <v>89</v>
      </c>
      <c r="N133">
        <f>VLOOKUP($A133,'table 1008C'!$C$10:$O$796,AF$3,FALSE)</f>
        <v>75</v>
      </c>
      <c r="O133">
        <f>VLOOKUP($A133,'table 1008C'!$C$10:$O$796,AG$3,FALSE)</f>
        <v>88</v>
      </c>
      <c r="V133">
        <f>IF(D133="..","..",VLOOKUP($A133,'16-64 population'!$A$8:$L$432,V$3,FALSE))</f>
        <v>63903</v>
      </c>
      <c r="W133">
        <f>IF(E133="..","..",VLOOKUP($A133,'16-64 population'!$A$8:$L$432,W$3,FALSE))</f>
        <v>64349</v>
      </c>
      <c r="X133">
        <f>IF(F133="..","..",VLOOKUP($A133,'16-64 population'!$A$8:$L$432,X$3,FALSE))</f>
        <v>64629</v>
      </c>
      <c r="Y133">
        <f>IF(G133="..","..",VLOOKUP($A133,'16-64 population'!$A$8:$L$432,Y$3,FALSE))</f>
        <v>64368</v>
      </c>
      <c r="Z133">
        <f>IF(H133="..","..",VLOOKUP($A133,'16-64 population'!$A$8:$L$432,Z$3,FALSE))</f>
        <v>64742</v>
      </c>
      <c r="AA133">
        <f>IF(I133="..","..",VLOOKUP($A133,'16-64 population'!$A$8:$L$432,AA$3,FALSE))</f>
        <v>65474</v>
      </c>
      <c r="AB133">
        <f>IF(J133="..","..",VLOOKUP($A133,'16-64 population'!$A$8:$L$432,AB$3,FALSE))</f>
        <v>65775</v>
      </c>
      <c r="AC133">
        <f>IF(K133="..","..",VLOOKUP($A133,'16-64 population'!$A$8:$L$432,AC$3,FALSE))</f>
        <v>65809</v>
      </c>
      <c r="AD133">
        <f>IF(L133="..","..",VLOOKUP($A133,'16-64 population'!$A$8:$L$432,AD$3,FALSE))</f>
        <v>65524</v>
      </c>
      <c r="AE133">
        <f>IF(M133="..","..",VLOOKUP($A133,'16-64 population'!$A$8:$L$432,AE$3,FALSE))</f>
        <v>65400</v>
      </c>
      <c r="AF133">
        <f>IF(N133="..","..",VLOOKUP($A133,'16-64 population'!$A$8:$L$432,AF$3,FALSE))</f>
        <v>65501</v>
      </c>
      <c r="AG133">
        <f>IF(O133="..","..",VLOOKUP($A133,'16-64 population'!$A$8:$M$432,AG$3,FALSE))</f>
        <v>65288</v>
      </c>
      <c r="AM133">
        <f t="shared" si="12"/>
        <v>1.9560896984492122</v>
      </c>
      <c r="AN133">
        <f t="shared" si="13"/>
        <v>1.4297036472983262</v>
      </c>
      <c r="AO133">
        <f t="shared" si="14"/>
        <v>3.6980302959971527</v>
      </c>
      <c r="AP133">
        <f t="shared" si="15"/>
        <v>2.8896346010439973</v>
      </c>
      <c r="AQ133">
        <f t="shared" si="16"/>
        <v>0.64872880046955606</v>
      </c>
      <c r="AR133">
        <f t="shared" si="17"/>
        <v>2.0771603995479122</v>
      </c>
      <c r="AS133">
        <f t="shared" si="18"/>
        <v>1.6419612314709235</v>
      </c>
      <c r="AT133">
        <f t="shared" si="19"/>
        <v>0.18234587974289232</v>
      </c>
      <c r="AU133">
        <f t="shared" si="20"/>
        <v>1.2972346010622062</v>
      </c>
      <c r="AV133">
        <f t="shared" si="21"/>
        <v>1.3608562691131498</v>
      </c>
      <c r="AW133">
        <f t="shared" si="22"/>
        <v>1.1450206867070731</v>
      </c>
      <c r="AX133">
        <f t="shared" si="22"/>
        <v>1.3478740350447249</v>
      </c>
    </row>
    <row r="134" spans="1:50" x14ac:dyDescent="0.3">
      <c r="A134" t="s">
        <v>266</v>
      </c>
      <c r="B134" t="str">
        <f>VLOOKUP($A134,class!$A$1:$B$455,2,FALSE)</f>
        <v>Shire District</v>
      </c>
      <c r="C134" t="str">
        <f>IFERROR(VLOOKUP($A134,classifications!A$3:C$334,3,FALSE),VLOOKUP($A134,classifications!I$2:K$28,3,FALSE))</f>
        <v>Urban with Significant Rural</v>
      </c>
      <c r="D134">
        <f>VLOOKUP($A134,'table 1008C'!$C$10:$O$796,V$3,FALSE)</f>
        <v>68</v>
      </c>
      <c r="E134">
        <f>VLOOKUP($A134,'table 1008C'!$C$10:$O$796,W$3,FALSE)</f>
        <v>66</v>
      </c>
      <c r="F134">
        <f>VLOOKUP($A134,'table 1008C'!$C$10:$O$796,X$3,FALSE)</f>
        <v>90</v>
      </c>
      <c r="G134">
        <f>VLOOKUP($A134,'table 1008C'!$C$10:$O$796,Y$3,FALSE)</f>
        <v>30</v>
      </c>
      <c r="H134">
        <f>VLOOKUP($A134,'table 1008C'!$C$10:$O$796,Z$3,FALSE)</f>
        <v>17</v>
      </c>
      <c r="I134">
        <f>VLOOKUP($A134,'table 1008C'!$C$10:$O$796,AA$3,FALSE)</f>
        <v>65</v>
      </c>
      <c r="J134">
        <f>VLOOKUP($A134,'table 1008C'!$C$10:$O$796,AB$3,FALSE)</f>
        <v>26</v>
      </c>
      <c r="K134">
        <f>VLOOKUP($A134,'table 1008C'!$C$10:$O$796,AC$3,FALSE)</f>
        <v>18</v>
      </c>
      <c r="L134">
        <f>VLOOKUP($A134,'table 1008C'!$C$10:$O$796,AD$3,FALSE)</f>
        <v>25</v>
      </c>
      <c r="M134">
        <f>VLOOKUP($A134,'table 1008C'!$C$10:$O$796,AE$3,FALSE)</f>
        <v>11</v>
      </c>
      <c r="N134">
        <f>VLOOKUP($A134,'table 1008C'!$C$10:$O$796,AF$3,FALSE)</f>
        <v>19</v>
      </c>
      <c r="O134">
        <f>VLOOKUP($A134,'table 1008C'!$C$10:$O$796,AG$3,FALSE)</f>
        <v>74</v>
      </c>
      <c r="V134">
        <f>IF(D134="..","..",VLOOKUP($A134,'16-64 population'!$A$8:$L$432,V$3,FALSE))</f>
        <v>59239</v>
      </c>
      <c r="W134">
        <f>IF(E134="..","..",VLOOKUP($A134,'16-64 population'!$A$8:$L$432,W$3,FALSE))</f>
        <v>59459</v>
      </c>
      <c r="X134">
        <f>IF(F134="..","..",VLOOKUP($A134,'16-64 population'!$A$8:$L$432,X$3,FALSE))</f>
        <v>59442</v>
      </c>
      <c r="Y134">
        <f>IF(G134="..","..",VLOOKUP($A134,'16-64 population'!$A$8:$L$432,Y$3,FALSE))</f>
        <v>58833</v>
      </c>
      <c r="Z134">
        <f>IF(H134="..","..",VLOOKUP($A134,'16-64 population'!$A$8:$L$432,Z$3,FALSE))</f>
        <v>58579</v>
      </c>
      <c r="AA134">
        <f>IF(I134="..","..",VLOOKUP($A134,'16-64 population'!$A$8:$L$432,AA$3,FALSE))</f>
        <v>58359</v>
      </c>
      <c r="AB134">
        <f>IF(J134="..","..",VLOOKUP($A134,'16-64 population'!$A$8:$L$432,AB$3,FALSE))</f>
        <v>58334</v>
      </c>
      <c r="AC134">
        <f>IF(K134="..","..",VLOOKUP($A134,'16-64 population'!$A$8:$L$432,AC$3,FALSE))</f>
        <v>58119</v>
      </c>
      <c r="AD134">
        <f>IF(L134="..","..",VLOOKUP($A134,'16-64 population'!$A$8:$L$432,AD$3,FALSE))</f>
        <v>58034</v>
      </c>
      <c r="AE134">
        <f>IF(M134="..","..",VLOOKUP($A134,'16-64 population'!$A$8:$L$432,AE$3,FALSE))</f>
        <v>57645</v>
      </c>
      <c r="AF134">
        <f>IF(N134="..","..",VLOOKUP($A134,'16-64 population'!$A$8:$L$432,AF$3,FALSE))</f>
        <v>57293</v>
      </c>
      <c r="AG134">
        <f>IF(O134="..","..",VLOOKUP($A134,'16-64 population'!$A$8:$M$432,AG$3,FALSE))</f>
        <v>57010</v>
      </c>
      <c r="AM134">
        <f t="shared" ref="AM134:AM197" si="23">D134/(V134/1000)</f>
        <v>1.1478924357264639</v>
      </c>
      <c r="AN134">
        <f t="shared" ref="AN134:AN197" si="24">E134/(W134/1000)</f>
        <v>1.1100085773390067</v>
      </c>
      <c r="AO134">
        <f t="shared" ref="AO134:AO197" si="25">F134/(X134/1000)</f>
        <v>1.514080952861613</v>
      </c>
      <c r="AP134">
        <f t="shared" ref="AP134:AP197" si="26">G134/(Y134/1000)</f>
        <v>0.50991790321758201</v>
      </c>
      <c r="AQ134">
        <f t="shared" ref="AQ134:AQ197" si="27">H134/(Z134/1000)</f>
        <v>0.29020638795472781</v>
      </c>
      <c r="AR134">
        <f t="shared" ref="AR134:AR197" si="28">I134/(AA134/1000)</f>
        <v>1.1137956442022652</v>
      </c>
      <c r="AS134">
        <f t="shared" ref="AS134:AS197" si="29">J134/(AB134/1000)</f>
        <v>0.44570919189494973</v>
      </c>
      <c r="AT134">
        <f t="shared" ref="AT134:AT197" si="30">K134/(AC134/1000)</f>
        <v>0.30970938935632064</v>
      </c>
      <c r="AU134">
        <f t="shared" ref="AU134:AU197" si="31">L134/(AD134/1000)</f>
        <v>0.430781955405452</v>
      </c>
      <c r="AV134">
        <f t="shared" ref="AV134:AV197" si="32">M134/(AE134/1000)</f>
        <v>0.19082314164281378</v>
      </c>
      <c r="AW134">
        <f t="shared" ref="AW134:AX197" si="33">N134/(AF134/1000)</f>
        <v>0.33162864573333567</v>
      </c>
      <c r="AX134">
        <f t="shared" si="33"/>
        <v>1.2980178915979652</v>
      </c>
    </row>
    <row r="135" spans="1:50" x14ac:dyDescent="0.3">
      <c r="A135" t="s">
        <v>142</v>
      </c>
      <c r="B135" t="str">
        <f>VLOOKUP($A135,class!$A$1:$B$455,2,FALSE)</f>
        <v>London Borough</v>
      </c>
      <c r="C135" t="str">
        <f>IFERROR(VLOOKUP($A135,classifications!A$3:C$334,3,FALSE),VLOOKUP($A135,classifications!I$2:K$28,3,FALSE))</f>
        <v>Predominantly Urban</v>
      </c>
      <c r="D135">
        <f>VLOOKUP($A135,'table 1008C'!$C$10:$O$796,V$3,FALSE)</f>
        <v>414</v>
      </c>
      <c r="E135">
        <f>VLOOKUP($A135,'table 1008C'!$C$10:$O$796,W$3,FALSE)</f>
        <v>1362</v>
      </c>
      <c r="F135">
        <f>VLOOKUP($A135,'table 1008C'!$C$10:$O$796,X$3,FALSE)</f>
        <v>503</v>
      </c>
      <c r="G135">
        <f>VLOOKUP($A135,'table 1008C'!$C$10:$O$796,Y$3,FALSE)</f>
        <v>291</v>
      </c>
      <c r="H135">
        <f>VLOOKUP($A135,'table 1008C'!$C$10:$O$796,Z$3,FALSE)</f>
        <v>655</v>
      </c>
      <c r="I135">
        <f>VLOOKUP($A135,'table 1008C'!$C$10:$O$796,AA$3,FALSE)</f>
        <v>941</v>
      </c>
      <c r="J135">
        <f>VLOOKUP($A135,'table 1008C'!$C$10:$O$796,AB$3,FALSE)</f>
        <v>641</v>
      </c>
      <c r="K135">
        <f>VLOOKUP($A135,'table 1008C'!$C$10:$O$796,AC$3,FALSE)</f>
        <v>474</v>
      </c>
      <c r="L135">
        <f>VLOOKUP($A135,'table 1008C'!$C$10:$O$796,AD$3,FALSE)</f>
        <v>315</v>
      </c>
      <c r="M135">
        <f>VLOOKUP($A135,'table 1008C'!$C$10:$O$796,AE$3,FALSE)</f>
        <v>303</v>
      </c>
      <c r="N135">
        <f>VLOOKUP($A135,'table 1008C'!$C$10:$O$796,AF$3,FALSE)</f>
        <v>488</v>
      </c>
      <c r="O135">
        <f>VLOOKUP($A135,'table 1008C'!$C$10:$O$796,AG$3,FALSE)</f>
        <v>247</v>
      </c>
      <c r="V135">
        <f>IF(D135="..","..",VLOOKUP($A135,'16-64 population'!$A$8:$L$432,V$3,FALSE))</f>
        <v>165065</v>
      </c>
      <c r="W135">
        <f>IF(E135="..","..",VLOOKUP($A135,'16-64 population'!$A$8:$L$432,W$3,FALSE))</f>
        <v>169077</v>
      </c>
      <c r="X135">
        <f>IF(F135="..","..",VLOOKUP($A135,'16-64 population'!$A$8:$L$432,X$3,FALSE))</f>
        <v>173696</v>
      </c>
      <c r="Y135">
        <f>IF(G135="..","..",VLOOKUP($A135,'16-64 population'!$A$8:$L$432,Y$3,FALSE))</f>
        <v>176418</v>
      </c>
      <c r="Z135">
        <f>IF(H135="..","..",VLOOKUP($A135,'16-64 population'!$A$8:$L$432,Z$3,FALSE))</f>
        <v>178864</v>
      </c>
      <c r="AA135">
        <f>IF(I135="..","..",VLOOKUP($A135,'16-64 population'!$A$8:$L$432,AA$3,FALSE))</f>
        <v>181953</v>
      </c>
      <c r="AB135">
        <f>IF(J135="..","..",VLOOKUP($A135,'16-64 population'!$A$8:$L$432,AB$3,FALSE))</f>
        <v>185841</v>
      </c>
      <c r="AC135">
        <f>IF(K135="..","..",VLOOKUP($A135,'16-64 population'!$A$8:$L$432,AC$3,FALSE))</f>
        <v>188870</v>
      </c>
      <c r="AD135">
        <f>IF(L135="..","..",VLOOKUP($A135,'16-64 population'!$A$8:$L$432,AD$3,FALSE))</f>
        <v>191257</v>
      </c>
      <c r="AE135">
        <f>IF(M135="..","..",VLOOKUP($A135,'16-64 population'!$A$8:$L$432,AE$3,FALSE))</f>
        <v>193410</v>
      </c>
      <c r="AF135">
        <f>IF(N135="..","..",VLOOKUP($A135,'16-64 population'!$A$8:$L$432,AF$3,FALSE))</f>
        <v>194439</v>
      </c>
      <c r="AG135">
        <f>IF(O135="..","..",VLOOKUP($A135,'16-64 population'!$A$8:$M$432,AG$3,FALSE))</f>
        <v>194860</v>
      </c>
      <c r="AM135">
        <f t="shared" si="23"/>
        <v>2.5081028685669282</v>
      </c>
      <c r="AN135">
        <f t="shared" si="24"/>
        <v>8.0555013396263249</v>
      </c>
      <c r="AO135">
        <f t="shared" si="25"/>
        <v>2.8958640383198233</v>
      </c>
      <c r="AP135">
        <f t="shared" si="26"/>
        <v>1.6494915484814474</v>
      </c>
      <c r="AQ135">
        <f t="shared" si="27"/>
        <v>3.662000178906879</v>
      </c>
      <c r="AR135">
        <f t="shared" si="28"/>
        <v>5.1716652102466023</v>
      </c>
      <c r="AS135">
        <f t="shared" si="29"/>
        <v>3.449185056042531</v>
      </c>
      <c r="AT135">
        <f t="shared" si="30"/>
        <v>2.5096627309789801</v>
      </c>
      <c r="AU135">
        <f t="shared" si="31"/>
        <v>1.6469985412298633</v>
      </c>
      <c r="AV135">
        <f t="shared" si="32"/>
        <v>1.5666201333953778</v>
      </c>
      <c r="AW135">
        <f t="shared" si="33"/>
        <v>2.509784559681957</v>
      </c>
      <c r="AX135">
        <f t="shared" si="33"/>
        <v>1.267576721748948</v>
      </c>
    </row>
    <row r="136" spans="1:50" x14ac:dyDescent="0.3">
      <c r="A136" t="s">
        <v>271</v>
      </c>
      <c r="B136" t="str">
        <f>VLOOKUP($A136,class!$A$1:$B$455,2,FALSE)</f>
        <v>Shire District</v>
      </c>
      <c r="C136" t="str">
        <f>IFERROR(VLOOKUP($A136,classifications!A$3:C$334,3,FALSE),VLOOKUP($A136,classifications!I$2:K$28,3,FALSE))</f>
        <v>Predominantly Urban</v>
      </c>
      <c r="D136">
        <f>VLOOKUP($A136,'table 1008C'!$C$10:$O$796,V$3,FALSE)</f>
        <v>55</v>
      </c>
      <c r="E136">
        <f>VLOOKUP($A136,'table 1008C'!$C$10:$O$796,W$3,FALSE)</f>
        <v>85</v>
      </c>
      <c r="F136">
        <f>VLOOKUP($A136,'table 1008C'!$C$10:$O$796,X$3,FALSE)</f>
        <v>72</v>
      </c>
      <c r="G136">
        <f>VLOOKUP($A136,'table 1008C'!$C$10:$O$796,Y$3,FALSE)</f>
        <v>22</v>
      </c>
      <c r="H136">
        <f>VLOOKUP($A136,'table 1008C'!$C$10:$O$796,Z$3,FALSE)</f>
        <v>27</v>
      </c>
      <c r="I136">
        <f>VLOOKUP($A136,'table 1008C'!$C$10:$O$796,AA$3,FALSE)</f>
        <v>98</v>
      </c>
      <c r="J136">
        <f>VLOOKUP($A136,'table 1008C'!$C$10:$O$796,AB$3,FALSE)</f>
        <v>53</v>
      </c>
      <c r="K136">
        <f>VLOOKUP($A136,'table 1008C'!$C$10:$O$796,AC$3,FALSE)</f>
        <v>51</v>
      </c>
      <c r="L136">
        <f>VLOOKUP($A136,'table 1008C'!$C$10:$O$796,AD$3,FALSE)</f>
        <v>121</v>
      </c>
      <c r="M136">
        <f>VLOOKUP($A136,'table 1008C'!$C$10:$O$796,AE$3,FALSE)</f>
        <v>39</v>
      </c>
      <c r="N136">
        <f>VLOOKUP($A136,'table 1008C'!$C$10:$O$796,AF$3,FALSE)</f>
        <v>74</v>
      </c>
      <c r="O136">
        <f>VLOOKUP($A136,'table 1008C'!$C$10:$O$796,AG$3,FALSE)</f>
        <v>0</v>
      </c>
      <c r="V136">
        <f>IF(D136="..","..",VLOOKUP($A136,'16-64 population'!$A$8:$L$432,V$3,FALSE))</f>
        <v>89101</v>
      </c>
      <c r="W136">
        <f>IF(E136="..","..",VLOOKUP($A136,'16-64 population'!$A$8:$L$432,W$3,FALSE))</f>
        <v>90240</v>
      </c>
      <c r="X136">
        <f>IF(F136="..","..",VLOOKUP($A136,'16-64 population'!$A$8:$L$432,X$3,FALSE))</f>
        <v>91390</v>
      </c>
      <c r="Y136">
        <f>IF(G136="..","..",VLOOKUP($A136,'16-64 population'!$A$8:$L$432,Y$3,FALSE))</f>
        <v>91764</v>
      </c>
      <c r="Z136">
        <f>IF(H136="..","..",VLOOKUP($A136,'16-64 population'!$A$8:$L$432,Z$3,FALSE))</f>
        <v>92161</v>
      </c>
      <c r="AA136">
        <f>IF(I136="..","..",VLOOKUP($A136,'16-64 population'!$A$8:$L$432,AA$3,FALSE))</f>
        <v>93234</v>
      </c>
      <c r="AB136">
        <f>IF(J136="..","..",VLOOKUP($A136,'16-64 population'!$A$8:$L$432,AB$3,FALSE))</f>
        <v>95286</v>
      </c>
      <c r="AC136">
        <f>IF(K136="..","..",VLOOKUP($A136,'16-64 population'!$A$8:$L$432,AC$3,FALSE))</f>
        <v>96539</v>
      </c>
      <c r="AD136">
        <f>IF(L136="..","..",VLOOKUP($A136,'16-64 population'!$A$8:$L$432,AD$3,FALSE))</f>
        <v>97167</v>
      </c>
      <c r="AE136">
        <f>IF(M136="..","..",VLOOKUP($A136,'16-64 population'!$A$8:$L$432,AE$3,FALSE))</f>
        <v>97152</v>
      </c>
      <c r="AF136">
        <f>IF(N136="..","..",VLOOKUP($A136,'16-64 population'!$A$8:$L$432,AF$3,FALSE))</f>
        <v>97988</v>
      </c>
      <c r="AG136">
        <f>IF(O136="..","..",VLOOKUP($A136,'16-64 population'!$A$8:$M$432,AG$3,FALSE))</f>
        <v>99016</v>
      </c>
      <c r="AM136">
        <f t="shared" si="23"/>
        <v>0.61727702270457119</v>
      </c>
      <c r="AN136">
        <f t="shared" si="24"/>
        <v>0.94193262411347523</v>
      </c>
      <c r="AO136">
        <f t="shared" si="25"/>
        <v>0.78783236677973523</v>
      </c>
      <c r="AP136">
        <f t="shared" si="26"/>
        <v>0.23974543393923545</v>
      </c>
      <c r="AQ136">
        <f t="shared" si="27"/>
        <v>0.29296557112010502</v>
      </c>
      <c r="AR136">
        <f t="shared" si="28"/>
        <v>1.0511186906064311</v>
      </c>
      <c r="AS136">
        <f t="shared" si="29"/>
        <v>0.55622022122872194</v>
      </c>
      <c r="AT136">
        <f t="shared" si="30"/>
        <v>0.52828390598618169</v>
      </c>
      <c r="AU136">
        <f t="shared" si="31"/>
        <v>1.2452787468996676</v>
      </c>
      <c r="AV136">
        <f t="shared" si="32"/>
        <v>0.40143280632411066</v>
      </c>
      <c r="AW136">
        <f t="shared" si="33"/>
        <v>0.75519451361391188</v>
      </c>
      <c r="AX136">
        <f t="shared" si="33"/>
        <v>0</v>
      </c>
    </row>
    <row r="137" spans="1:50" x14ac:dyDescent="0.3">
      <c r="A137" t="s">
        <v>146</v>
      </c>
      <c r="B137" t="str">
        <f>VLOOKUP($A137,class!$A$1:$B$455,2,FALSE)</f>
        <v>London Borough</v>
      </c>
      <c r="C137" t="str">
        <f>IFERROR(VLOOKUP($A137,classifications!A$3:C$334,3,FALSE),VLOOKUP($A137,classifications!I$2:K$28,3,FALSE))</f>
        <v>Predominantly Urban</v>
      </c>
      <c r="D137">
        <f>VLOOKUP($A137,'table 1008C'!$C$10:$O$796,V$3,FALSE)</f>
        <v>1263</v>
      </c>
      <c r="E137">
        <f>VLOOKUP($A137,'table 1008C'!$C$10:$O$796,W$3,FALSE)</f>
        <v>698</v>
      </c>
      <c r="F137">
        <f>VLOOKUP($A137,'table 1008C'!$C$10:$O$796,X$3,FALSE)</f>
        <v>1033</v>
      </c>
      <c r="G137">
        <f>VLOOKUP($A137,'table 1008C'!$C$10:$O$796,Y$3,FALSE)</f>
        <v>601</v>
      </c>
      <c r="H137">
        <f>VLOOKUP($A137,'table 1008C'!$C$10:$O$796,Z$3,FALSE)</f>
        <v>557</v>
      </c>
      <c r="I137">
        <f>VLOOKUP($A137,'table 1008C'!$C$10:$O$796,AA$3,FALSE)</f>
        <v>899</v>
      </c>
      <c r="J137">
        <f>VLOOKUP($A137,'table 1008C'!$C$10:$O$796,AB$3,FALSE)</f>
        <v>111</v>
      </c>
      <c r="K137">
        <f>VLOOKUP($A137,'table 1008C'!$C$10:$O$796,AC$3,FALSE)</f>
        <v>194</v>
      </c>
      <c r="L137">
        <f>VLOOKUP($A137,'table 1008C'!$C$10:$O$796,AD$3,FALSE)</f>
        <v>310</v>
      </c>
      <c r="M137">
        <f>VLOOKUP($A137,'table 1008C'!$C$10:$O$796,AE$3,FALSE)</f>
        <v>342</v>
      </c>
      <c r="N137">
        <f>VLOOKUP($A137,'table 1008C'!$C$10:$O$796,AF$3,FALSE)</f>
        <v>190</v>
      </c>
      <c r="O137">
        <f>VLOOKUP($A137,'table 1008C'!$C$10:$O$796,AG$3,FALSE)</f>
        <v>437</v>
      </c>
      <c r="V137">
        <f>IF(D137="..","..",VLOOKUP($A137,'16-64 population'!$A$8:$L$432,V$3,FALSE))</f>
        <v>169139</v>
      </c>
      <c r="W137">
        <f>IF(E137="..","..",VLOOKUP($A137,'16-64 population'!$A$8:$L$432,W$3,FALSE))</f>
        <v>173504</v>
      </c>
      <c r="X137">
        <f>IF(F137="..","..",VLOOKUP($A137,'16-64 population'!$A$8:$L$432,X$3,FALSE))</f>
        <v>178569</v>
      </c>
      <c r="Y137">
        <f>IF(G137="..","..",VLOOKUP($A137,'16-64 population'!$A$8:$L$432,Y$3,FALSE))</f>
        <v>181928</v>
      </c>
      <c r="Z137">
        <f>IF(H137="..","..",VLOOKUP($A137,'16-64 population'!$A$8:$L$432,Z$3,FALSE))</f>
        <v>185521</v>
      </c>
      <c r="AA137">
        <f>IF(I137="..","..",VLOOKUP($A137,'16-64 population'!$A$8:$L$432,AA$3,FALSE))</f>
        <v>189762</v>
      </c>
      <c r="AB137">
        <f>IF(J137="..","..",VLOOKUP($A137,'16-64 population'!$A$8:$L$432,AB$3,FALSE))</f>
        <v>193645</v>
      </c>
      <c r="AC137">
        <f>IF(K137="..","..",VLOOKUP($A137,'16-64 population'!$A$8:$L$432,AC$3,FALSE))</f>
        <v>196549</v>
      </c>
      <c r="AD137">
        <f>IF(L137="..","..",VLOOKUP($A137,'16-64 population'!$A$8:$L$432,AD$3,FALSE))</f>
        <v>198149</v>
      </c>
      <c r="AE137">
        <f>IF(M137="..","..",VLOOKUP($A137,'16-64 population'!$A$8:$L$432,AE$3,FALSE))</f>
        <v>200540</v>
      </c>
      <c r="AF137">
        <f>IF(N137="..","..",VLOOKUP($A137,'16-64 population'!$A$8:$L$432,AF$3,FALSE))</f>
        <v>201333</v>
      </c>
      <c r="AG137">
        <f>IF(O137="..","..",VLOOKUP($A137,'16-64 population'!$A$8:$M$432,AG$3,FALSE))</f>
        <v>200654</v>
      </c>
      <c r="AM137">
        <f t="shared" si="23"/>
        <v>7.4672310939523108</v>
      </c>
      <c r="AN137">
        <f t="shared" si="24"/>
        <v>4.0229620066396166</v>
      </c>
      <c r="AO137">
        <f t="shared" si="25"/>
        <v>5.7848786743499714</v>
      </c>
      <c r="AP137">
        <f t="shared" si="26"/>
        <v>3.3035046831713646</v>
      </c>
      <c r="AQ137">
        <f t="shared" si="27"/>
        <v>3.0023555284846464</v>
      </c>
      <c r="AR137">
        <f t="shared" si="28"/>
        <v>4.737513306141377</v>
      </c>
      <c r="AS137">
        <f t="shared" si="29"/>
        <v>0.57321387074285413</v>
      </c>
      <c r="AT137">
        <f t="shared" si="30"/>
        <v>0.98703122376608377</v>
      </c>
      <c r="AU137">
        <f t="shared" si="31"/>
        <v>1.5644792555097427</v>
      </c>
      <c r="AV137">
        <f t="shared" si="32"/>
        <v>1.7053954323327019</v>
      </c>
      <c r="AW137">
        <f t="shared" si="33"/>
        <v>0.94371017170558236</v>
      </c>
      <c r="AX137">
        <f t="shared" si="33"/>
        <v>2.1778783378352786</v>
      </c>
    </row>
    <row r="138" spans="1:50" x14ac:dyDescent="0.3">
      <c r="A138" t="s">
        <v>45</v>
      </c>
      <c r="B138" t="str">
        <f>VLOOKUP($A138,class!$A$1:$B$455,2,FALSE)</f>
        <v>Unitary Authority</v>
      </c>
      <c r="C138" t="str">
        <f>IFERROR(VLOOKUP($A138,classifications!A$3:C$334,3,FALSE),VLOOKUP($A138,classifications!I$2:K$28,3,FALSE))</f>
        <v>Predominantly Urban</v>
      </c>
      <c r="D138">
        <f>VLOOKUP($A138,'table 1008C'!$C$10:$O$796,V$3,FALSE)</f>
        <v>141</v>
      </c>
      <c r="E138">
        <f>VLOOKUP($A138,'table 1008C'!$C$10:$O$796,W$3,FALSE)</f>
        <v>166</v>
      </c>
      <c r="F138">
        <f>VLOOKUP($A138,'table 1008C'!$C$10:$O$796,X$3,FALSE)</f>
        <v>192</v>
      </c>
      <c r="G138">
        <f>VLOOKUP($A138,'table 1008C'!$C$10:$O$796,Y$3,FALSE)</f>
        <v>176</v>
      </c>
      <c r="H138">
        <f>VLOOKUP($A138,'table 1008C'!$C$10:$O$796,Z$3,FALSE)</f>
        <v>70</v>
      </c>
      <c r="I138">
        <f>VLOOKUP($A138,'table 1008C'!$C$10:$O$796,AA$3,FALSE)</f>
        <v>151</v>
      </c>
      <c r="J138">
        <f>VLOOKUP($A138,'table 1008C'!$C$10:$O$796,AB$3,FALSE)</f>
        <v>152</v>
      </c>
      <c r="K138">
        <f>VLOOKUP($A138,'table 1008C'!$C$10:$O$796,AC$3,FALSE)</f>
        <v>289</v>
      </c>
      <c r="L138">
        <f>VLOOKUP($A138,'table 1008C'!$C$10:$O$796,AD$3,FALSE)</f>
        <v>371</v>
      </c>
      <c r="M138">
        <f>VLOOKUP($A138,'table 1008C'!$C$10:$O$796,AE$3,FALSE)</f>
        <v>112</v>
      </c>
      <c r="N138">
        <f>VLOOKUP($A138,'table 1008C'!$C$10:$O$796,AF$3,FALSE)</f>
        <v>136</v>
      </c>
      <c r="O138">
        <f>VLOOKUP($A138,'table 1008C'!$C$10:$O$796,AG$3,FALSE)</f>
        <v>124</v>
      </c>
      <c r="V138">
        <f>IF(D138="..","..",VLOOKUP($A138,'16-64 population'!$A$8:$L$432,V$3,FALSE))</f>
        <v>81281</v>
      </c>
      <c r="W138">
        <f>IF(E138="..","..",VLOOKUP($A138,'16-64 population'!$A$8:$L$432,W$3,FALSE))</f>
        <v>81908</v>
      </c>
      <c r="X138">
        <f>IF(F138="..","..",VLOOKUP($A138,'16-64 population'!$A$8:$L$432,X$3,FALSE))</f>
        <v>82222</v>
      </c>
      <c r="Y138">
        <f>IF(G138="..","..",VLOOKUP($A138,'16-64 population'!$A$8:$L$432,Y$3,FALSE))</f>
        <v>81287</v>
      </c>
      <c r="Z138">
        <f>IF(H138="..","..",VLOOKUP($A138,'16-64 population'!$A$8:$L$432,Z$3,FALSE))</f>
        <v>80661</v>
      </c>
      <c r="AA138">
        <f>IF(I138="..","..",VLOOKUP($A138,'16-64 population'!$A$8:$L$432,AA$3,FALSE))</f>
        <v>80318</v>
      </c>
      <c r="AB138">
        <f>IF(J138="..","..",VLOOKUP($A138,'16-64 population'!$A$8:$L$432,AB$3,FALSE))</f>
        <v>79982</v>
      </c>
      <c r="AC138">
        <f>IF(K138="..","..",VLOOKUP($A138,'16-64 population'!$A$8:$L$432,AC$3,FALSE))</f>
        <v>79726</v>
      </c>
      <c r="AD138">
        <f>IF(L138="..","..",VLOOKUP($A138,'16-64 population'!$A$8:$L$432,AD$3,FALSE))</f>
        <v>79345</v>
      </c>
      <c r="AE138">
        <f>IF(M138="..","..",VLOOKUP($A138,'16-64 population'!$A$8:$L$432,AE$3,FALSE))</f>
        <v>79448</v>
      </c>
      <c r="AF138">
        <f>IF(N138="..","..",VLOOKUP($A138,'16-64 population'!$A$8:$L$432,AF$3,FALSE))</f>
        <v>79668</v>
      </c>
      <c r="AG138">
        <f>IF(O138="..","..",VLOOKUP($A138,'16-64 population'!$A$8:$M$432,AG$3,FALSE))</f>
        <v>79700</v>
      </c>
      <c r="AM138">
        <f t="shared" si="23"/>
        <v>1.7347227519346464</v>
      </c>
      <c r="AN138">
        <f t="shared" si="24"/>
        <v>2.0266640621184742</v>
      </c>
      <c r="AO138">
        <f t="shared" si="25"/>
        <v>2.3351414463282336</v>
      </c>
      <c r="AP138">
        <f t="shared" si="26"/>
        <v>2.1651678620197572</v>
      </c>
      <c r="AQ138">
        <f t="shared" si="27"/>
        <v>0.86782955827475483</v>
      </c>
      <c r="AR138">
        <f t="shared" si="28"/>
        <v>1.8800268930999278</v>
      </c>
      <c r="AS138">
        <f t="shared" si="29"/>
        <v>1.900427596209147</v>
      </c>
      <c r="AT138">
        <f t="shared" si="30"/>
        <v>3.6249153350224521</v>
      </c>
      <c r="AU138">
        <f t="shared" si="31"/>
        <v>4.6757829730921925</v>
      </c>
      <c r="AV138">
        <f t="shared" si="32"/>
        <v>1.4097271171080457</v>
      </c>
      <c r="AW138">
        <f t="shared" si="33"/>
        <v>1.7070844002610834</v>
      </c>
      <c r="AX138">
        <f t="shared" si="33"/>
        <v>1.5558343789209534</v>
      </c>
    </row>
    <row r="139" spans="1:50" x14ac:dyDescent="0.3">
      <c r="A139" t="s">
        <v>325</v>
      </c>
      <c r="B139" t="str">
        <f>VLOOKUP($A139,class!$A$1:$B$455,2,FALSE)</f>
        <v>Shire District</v>
      </c>
      <c r="C139" t="str">
        <f>IFERROR(VLOOKUP($A139,classifications!A$3:C$334,3,FALSE),VLOOKUP($A139,classifications!I$2:K$28,3,FALSE))</f>
        <v>Predominantly Rural</v>
      </c>
      <c r="D139">
        <f>VLOOKUP($A139,'table 1008C'!$C$10:$O$796,V$3,FALSE)</f>
        <v>51</v>
      </c>
      <c r="E139">
        <f>VLOOKUP($A139,'table 1008C'!$C$10:$O$796,W$3,FALSE)</f>
        <v>128</v>
      </c>
      <c r="F139">
        <f>VLOOKUP($A139,'table 1008C'!$C$10:$O$796,X$3,FALSE)</f>
        <v>72</v>
      </c>
      <c r="G139">
        <f>VLOOKUP($A139,'table 1008C'!$C$10:$O$796,Y$3,FALSE)</f>
        <v>55</v>
      </c>
      <c r="H139">
        <f>VLOOKUP($A139,'table 1008C'!$C$10:$O$796,Z$3,FALSE)</f>
        <v>76</v>
      </c>
      <c r="I139">
        <f>VLOOKUP($A139,'table 1008C'!$C$10:$O$796,AA$3,FALSE)</f>
        <v>45</v>
      </c>
      <c r="J139">
        <f>VLOOKUP($A139,'table 1008C'!$C$10:$O$796,AB$3,FALSE)</f>
        <v>40</v>
      </c>
      <c r="K139">
        <f>VLOOKUP($A139,'table 1008C'!$C$10:$O$796,AC$3,FALSE)</f>
        <v>106</v>
      </c>
      <c r="L139">
        <f>VLOOKUP($A139,'table 1008C'!$C$10:$O$796,AD$3,FALSE)</f>
        <v>87</v>
      </c>
      <c r="M139">
        <f>VLOOKUP($A139,'table 1008C'!$C$10:$O$796,AE$3,FALSE)</f>
        <v>55</v>
      </c>
      <c r="N139">
        <f>VLOOKUP($A139,'table 1008C'!$C$10:$O$796,AF$3,FALSE)</f>
        <v>164</v>
      </c>
      <c r="O139">
        <f>VLOOKUP($A139,'table 1008C'!$C$10:$O$796,AG$3,FALSE)</f>
        <v>173</v>
      </c>
      <c r="V139">
        <f>IF(D139="..","..",VLOOKUP($A139,'16-64 population'!$A$8:$L$432,V$3,FALSE))</f>
        <v>55102</v>
      </c>
      <c r="W139">
        <f>IF(E139="..","..",VLOOKUP($A139,'16-64 population'!$A$8:$L$432,W$3,FALSE))</f>
        <v>54956</v>
      </c>
      <c r="X139">
        <f>IF(F139="..","..",VLOOKUP($A139,'16-64 population'!$A$8:$L$432,X$3,FALSE))</f>
        <v>55082</v>
      </c>
      <c r="Y139">
        <f>IF(G139="..","..",VLOOKUP($A139,'16-64 population'!$A$8:$L$432,Y$3,FALSE))</f>
        <v>54413</v>
      </c>
      <c r="Z139">
        <f>IF(H139="..","..",VLOOKUP($A139,'16-64 population'!$A$8:$L$432,Z$3,FALSE))</f>
        <v>54096</v>
      </c>
      <c r="AA139">
        <f>IF(I139="..","..",VLOOKUP($A139,'16-64 population'!$A$8:$L$432,AA$3,FALSE))</f>
        <v>53378</v>
      </c>
      <c r="AB139">
        <f>IF(J139="..","..",VLOOKUP($A139,'16-64 population'!$A$8:$L$432,AB$3,FALSE))</f>
        <v>53177</v>
      </c>
      <c r="AC139">
        <f>IF(K139="..","..",VLOOKUP($A139,'16-64 population'!$A$8:$L$432,AC$3,FALSE))</f>
        <v>53143</v>
      </c>
      <c r="AD139">
        <f>IF(L139="..","..",VLOOKUP($A139,'16-64 population'!$A$8:$L$432,AD$3,FALSE))</f>
        <v>52900</v>
      </c>
      <c r="AE139">
        <f>IF(M139="..","..",VLOOKUP($A139,'16-64 population'!$A$8:$L$432,AE$3,FALSE))</f>
        <v>52854</v>
      </c>
      <c r="AF139">
        <f>IF(N139="..","..",VLOOKUP($A139,'16-64 population'!$A$8:$L$432,AF$3,FALSE))</f>
        <v>52709</v>
      </c>
      <c r="AG139">
        <f>IF(O139="..","..",VLOOKUP($A139,'16-64 population'!$A$8:$M$432,AG$3,FALSE))</f>
        <v>52764</v>
      </c>
      <c r="AM139">
        <f t="shared" si="23"/>
        <v>0.92555624115277124</v>
      </c>
      <c r="AN139">
        <f t="shared" si="24"/>
        <v>2.3291360361016085</v>
      </c>
      <c r="AO139">
        <f t="shared" si="25"/>
        <v>1.3071420790820958</v>
      </c>
      <c r="AP139">
        <f t="shared" si="26"/>
        <v>1.0107878631944573</v>
      </c>
      <c r="AQ139">
        <f t="shared" si="27"/>
        <v>1.4049097900029579</v>
      </c>
      <c r="AR139">
        <f t="shared" si="28"/>
        <v>0.84304395069129601</v>
      </c>
      <c r="AS139">
        <f t="shared" si="29"/>
        <v>0.75220490061492751</v>
      </c>
      <c r="AT139">
        <f t="shared" si="30"/>
        <v>1.994618294036844</v>
      </c>
      <c r="AU139">
        <f t="shared" si="31"/>
        <v>1.6446124763705103</v>
      </c>
      <c r="AV139">
        <f t="shared" si="32"/>
        <v>1.0406024141976009</v>
      </c>
      <c r="AW139">
        <f t="shared" si="33"/>
        <v>3.1114230966248648</v>
      </c>
      <c r="AX139">
        <f t="shared" si="33"/>
        <v>3.278750663331059</v>
      </c>
    </row>
    <row r="140" spans="1:50" x14ac:dyDescent="0.3">
      <c r="A140" t="s">
        <v>148</v>
      </c>
      <c r="B140" t="str">
        <f>VLOOKUP($A140,class!$A$1:$B$455,2,FALSE)</f>
        <v>London Borough</v>
      </c>
      <c r="C140" t="str">
        <f>IFERROR(VLOOKUP($A140,classifications!A$3:C$334,3,FALSE),VLOOKUP($A140,classifications!I$2:K$28,3,FALSE))</f>
        <v>Predominantly Urban</v>
      </c>
      <c r="D140">
        <f>VLOOKUP($A140,'table 1008C'!$C$10:$O$796,V$3,FALSE)</f>
        <v>573</v>
      </c>
      <c r="E140">
        <f>VLOOKUP($A140,'table 1008C'!$C$10:$O$796,W$3,FALSE)</f>
        <v>65</v>
      </c>
      <c r="F140">
        <f>VLOOKUP($A140,'table 1008C'!$C$10:$O$796,X$3,FALSE)</f>
        <v>169</v>
      </c>
      <c r="G140">
        <f>VLOOKUP($A140,'table 1008C'!$C$10:$O$796,Y$3,FALSE)</f>
        <v>107</v>
      </c>
      <c r="H140">
        <f>VLOOKUP($A140,'table 1008C'!$C$10:$O$796,Z$3,FALSE)</f>
        <v>178</v>
      </c>
      <c r="I140">
        <f>VLOOKUP($A140,'table 1008C'!$C$10:$O$796,AA$3,FALSE)</f>
        <v>169</v>
      </c>
      <c r="J140">
        <f>VLOOKUP($A140,'table 1008C'!$C$10:$O$796,AB$3,FALSE)</f>
        <v>86</v>
      </c>
      <c r="K140">
        <f>VLOOKUP($A140,'table 1008C'!$C$10:$O$796,AC$3,FALSE)</f>
        <v>49</v>
      </c>
      <c r="L140">
        <f>VLOOKUP($A140,'table 1008C'!$C$10:$O$796,AD$3,FALSE)</f>
        <v>74</v>
      </c>
      <c r="M140">
        <f>VLOOKUP($A140,'table 1008C'!$C$10:$O$796,AE$3,FALSE)</f>
        <v>165</v>
      </c>
      <c r="N140">
        <f>VLOOKUP($A140,'table 1008C'!$C$10:$O$796,AF$3,FALSE)</f>
        <v>127</v>
      </c>
      <c r="O140">
        <f>VLOOKUP($A140,'table 1008C'!$C$10:$O$796,AG$3,FALSE)</f>
        <v>19</v>
      </c>
      <c r="V140">
        <f>IF(D140="..","..",VLOOKUP($A140,'16-64 population'!$A$8:$L$432,V$3,FALSE))</f>
        <v>134791</v>
      </c>
      <c r="W140">
        <f>IF(E140="..","..",VLOOKUP($A140,'16-64 population'!$A$8:$L$432,W$3,FALSE))</f>
        <v>135103</v>
      </c>
      <c r="X140">
        <f>IF(F140="..","..",VLOOKUP($A140,'16-64 population'!$A$8:$L$432,X$3,FALSE))</f>
        <v>136275</v>
      </c>
      <c r="Y140">
        <f>IF(G140="..","..",VLOOKUP($A140,'16-64 population'!$A$8:$L$432,Y$3,FALSE))</f>
        <v>135044</v>
      </c>
      <c r="Z140">
        <f>IF(H140="..","..",VLOOKUP($A140,'16-64 population'!$A$8:$L$432,Z$3,FALSE))</f>
        <v>133384</v>
      </c>
      <c r="AA140">
        <f>IF(I140="..","..",VLOOKUP($A140,'16-64 population'!$A$8:$L$432,AA$3,FALSE))</f>
        <v>132570</v>
      </c>
      <c r="AB140">
        <f>IF(J140="..","..",VLOOKUP($A140,'16-64 population'!$A$8:$L$432,AB$3,FALSE))</f>
        <v>132346</v>
      </c>
      <c r="AC140">
        <f>IF(K140="..","..",VLOOKUP($A140,'16-64 population'!$A$8:$L$432,AC$3,FALSE))</f>
        <v>130991</v>
      </c>
      <c r="AD140">
        <f>IF(L140="..","..",VLOOKUP($A140,'16-64 population'!$A$8:$L$432,AD$3,FALSE))</f>
        <v>130841</v>
      </c>
      <c r="AE140">
        <f>IF(M140="..","..",VLOOKUP($A140,'16-64 population'!$A$8:$L$432,AE$3,FALSE))</f>
        <v>131862</v>
      </c>
      <c r="AF140">
        <f>IF(N140="..","..",VLOOKUP($A140,'16-64 population'!$A$8:$L$432,AF$3,FALSE))</f>
        <v>130899</v>
      </c>
      <c r="AG140">
        <f>IF(O140="..","..",VLOOKUP($A140,'16-64 population'!$A$8:$M$432,AG$3,FALSE))</f>
        <v>128913</v>
      </c>
      <c r="AM140">
        <f t="shared" si="23"/>
        <v>4.2510256619507238</v>
      </c>
      <c r="AN140">
        <f t="shared" si="24"/>
        <v>0.48111440900646169</v>
      </c>
      <c r="AO140">
        <f t="shared" si="25"/>
        <v>1.2401394239589065</v>
      </c>
      <c r="AP140">
        <f t="shared" si="26"/>
        <v>0.79233435028583266</v>
      </c>
      <c r="AQ140">
        <f t="shared" si="27"/>
        <v>1.3344928927007738</v>
      </c>
      <c r="AR140">
        <f t="shared" si="28"/>
        <v>1.2747982198084031</v>
      </c>
      <c r="AS140">
        <f t="shared" si="29"/>
        <v>0.64981185679960107</v>
      </c>
      <c r="AT140">
        <f t="shared" si="30"/>
        <v>0.37407150109549508</v>
      </c>
      <c r="AU140">
        <f t="shared" si="31"/>
        <v>0.5655719537453856</v>
      </c>
      <c r="AV140">
        <f t="shared" si="32"/>
        <v>1.2513081858306412</v>
      </c>
      <c r="AW140">
        <f t="shared" si="33"/>
        <v>0.9702136761930954</v>
      </c>
      <c r="AX140">
        <f t="shared" si="33"/>
        <v>0.14738622171542046</v>
      </c>
    </row>
    <row r="141" spans="1:50" x14ac:dyDescent="0.3">
      <c r="A141" t="s">
        <v>234</v>
      </c>
      <c r="B141" t="str">
        <f>VLOOKUP($A141,class!$A$1:$B$455,2,FALSE)</f>
        <v>Shire County</v>
      </c>
      <c r="C141" t="str">
        <f>IFERROR(VLOOKUP($A141,classifications!A$3:C$334,3,FALSE),VLOOKUP($A141,classifications!I$2:K$28,3,FALSE))</f>
        <v>Urban with Significant Rural</v>
      </c>
      <c r="D141">
        <f>VLOOKUP($A141,'table 1008C'!$C$10:$O$796,V$3,FALSE)</f>
        <v>1946</v>
      </c>
      <c r="E141">
        <f>VLOOKUP($A141,'table 1008C'!$C$10:$O$796,W$3,FALSE)</f>
        <v>1653</v>
      </c>
      <c r="F141">
        <f>VLOOKUP($A141,'table 1008C'!$C$10:$O$796,X$3,FALSE)</f>
        <v>1786</v>
      </c>
      <c r="G141">
        <f>VLOOKUP($A141,'table 1008C'!$C$10:$O$796,Y$3,FALSE)</f>
        <v>1469</v>
      </c>
      <c r="H141">
        <f>VLOOKUP($A141,'table 1008C'!$C$10:$O$796,Z$3,FALSE)</f>
        <v>972</v>
      </c>
      <c r="I141">
        <f>VLOOKUP($A141,'table 1008C'!$C$10:$O$796,AA$3,FALSE)</f>
        <v>1612</v>
      </c>
      <c r="J141">
        <f>VLOOKUP($A141,'table 1008C'!$C$10:$O$796,AB$3,FALSE)</f>
        <v>788</v>
      </c>
      <c r="K141">
        <f>VLOOKUP($A141,'table 1008C'!$C$10:$O$796,AC$3,FALSE)</f>
        <v>1223</v>
      </c>
      <c r="L141">
        <f>VLOOKUP($A141,'table 1008C'!$C$10:$O$796,AD$3,FALSE)</f>
        <v>1380</v>
      </c>
      <c r="M141">
        <f>VLOOKUP($A141,'table 1008C'!$C$10:$O$796,AE$3,FALSE)</f>
        <v>2578</v>
      </c>
      <c r="N141">
        <f>VLOOKUP($A141,'table 1008C'!$C$10:$O$796,AF$3,FALSE)</f>
        <v>2153</v>
      </c>
      <c r="O141">
        <f>VLOOKUP($A141,'table 1008C'!$C$10:$O$796,AG$3,FALSE)</f>
        <v>1609</v>
      </c>
      <c r="V141">
        <f>IF(D141="..","..",VLOOKUP($A141,'16-64 population'!$A$8:$L$432,V$3,FALSE))</f>
        <v>825186</v>
      </c>
      <c r="W141">
        <f>IF(E141="..","..",VLOOKUP($A141,'16-64 population'!$A$8:$L$432,W$3,FALSE))</f>
        <v>827860</v>
      </c>
      <c r="X141">
        <f>IF(F141="..","..",VLOOKUP($A141,'16-64 population'!$A$8:$L$432,X$3,FALSE))</f>
        <v>829792</v>
      </c>
      <c r="Y141">
        <f>IF(G141="..","..",VLOOKUP($A141,'16-64 population'!$A$8:$L$432,Y$3,FALSE))</f>
        <v>826116</v>
      </c>
      <c r="Z141">
        <f>IF(H141="..","..",VLOOKUP($A141,'16-64 population'!$A$8:$L$432,Z$3,FALSE))</f>
        <v>825795</v>
      </c>
      <c r="AA141">
        <f>IF(I141="..","..",VLOOKUP($A141,'16-64 population'!$A$8:$L$432,AA$3,FALSE))</f>
        <v>826702</v>
      </c>
      <c r="AB141">
        <f>IF(J141="..","..",VLOOKUP($A141,'16-64 population'!$A$8:$L$432,AB$3,FALSE))</f>
        <v>827498</v>
      </c>
      <c r="AC141">
        <f>IF(K141="..","..",VLOOKUP($A141,'16-64 population'!$A$8:$L$432,AC$3,FALSE))</f>
        <v>828543</v>
      </c>
      <c r="AD141">
        <f>IF(L141="..","..",VLOOKUP($A141,'16-64 population'!$A$8:$L$432,AD$3,FALSE))</f>
        <v>827885</v>
      </c>
      <c r="AE141">
        <f>IF(M141="..","..",VLOOKUP($A141,'16-64 population'!$A$8:$L$432,AE$3,FALSE))</f>
        <v>827285</v>
      </c>
      <c r="AF141">
        <f>IF(N141="..","..",VLOOKUP($A141,'16-64 population'!$A$8:$L$432,AF$3,FALSE))</f>
        <v>827527</v>
      </c>
      <c r="AG141">
        <f>IF(O141="..","..",VLOOKUP($A141,'16-64 population'!$A$8:$M$432,AG$3,FALSE))</f>
        <v>829664</v>
      </c>
      <c r="AM141">
        <f t="shared" si="23"/>
        <v>2.3582561992084208</v>
      </c>
      <c r="AN141">
        <f t="shared" si="24"/>
        <v>1.9967144203126133</v>
      </c>
      <c r="AO141">
        <f t="shared" si="25"/>
        <v>2.1523466121630479</v>
      </c>
      <c r="AP141">
        <f t="shared" si="26"/>
        <v>1.7782006401038111</v>
      </c>
      <c r="AQ141">
        <f t="shared" si="27"/>
        <v>1.1770475723393821</v>
      </c>
      <c r="AR141">
        <f t="shared" si="28"/>
        <v>1.9499166567880566</v>
      </c>
      <c r="AS141">
        <f t="shared" si="29"/>
        <v>0.9522681625816618</v>
      </c>
      <c r="AT141">
        <f t="shared" si="30"/>
        <v>1.4760851277483487</v>
      </c>
      <c r="AU141">
        <f t="shared" si="31"/>
        <v>1.6668981803028198</v>
      </c>
      <c r="AV141">
        <f t="shared" si="32"/>
        <v>3.1162175066633626</v>
      </c>
      <c r="AW141">
        <f t="shared" si="33"/>
        <v>2.6017277986095921</v>
      </c>
      <c r="AX141">
        <f t="shared" si="33"/>
        <v>1.9393392988004783</v>
      </c>
    </row>
    <row r="142" spans="1:50" x14ac:dyDescent="0.3">
      <c r="A142" t="s">
        <v>167</v>
      </c>
      <c r="B142" t="str">
        <f>VLOOKUP($A142,class!$A$1:$B$455,2,FALSE)</f>
        <v>Shire District</v>
      </c>
      <c r="C142" t="str">
        <f>IFERROR(VLOOKUP($A142,classifications!A$3:C$334,3,FALSE),VLOOKUP($A142,classifications!I$2:K$28,3,FALSE))</f>
        <v>Predominantly Rural</v>
      </c>
      <c r="D142">
        <f>VLOOKUP($A142,'table 1008C'!$C$10:$O$796,V$3,FALSE)</f>
        <v>74</v>
      </c>
      <c r="E142">
        <f>VLOOKUP($A142,'table 1008C'!$C$10:$O$796,W$3,FALSE)</f>
        <v>145</v>
      </c>
      <c r="F142">
        <f>VLOOKUP($A142,'table 1008C'!$C$10:$O$796,X$3,FALSE)</f>
        <v>37</v>
      </c>
      <c r="G142">
        <f>VLOOKUP($A142,'table 1008C'!$C$10:$O$796,Y$3,FALSE)</f>
        <v>72</v>
      </c>
      <c r="H142">
        <f>VLOOKUP($A142,'table 1008C'!$C$10:$O$796,Z$3,FALSE)</f>
        <v>64</v>
      </c>
      <c r="I142">
        <f>VLOOKUP($A142,'table 1008C'!$C$10:$O$796,AA$3,FALSE)</f>
        <v>102</v>
      </c>
      <c r="J142">
        <f>VLOOKUP($A142,'table 1008C'!$C$10:$O$796,AB$3,FALSE)</f>
        <v>94</v>
      </c>
      <c r="K142">
        <f>VLOOKUP($A142,'table 1008C'!$C$10:$O$796,AC$3,FALSE)</f>
        <v>130</v>
      </c>
      <c r="L142">
        <f>VLOOKUP($A142,'table 1008C'!$C$10:$O$796,AD$3,FALSE)</f>
        <v>222</v>
      </c>
      <c r="M142">
        <f>VLOOKUP($A142,'table 1008C'!$C$10:$O$796,AE$3,FALSE)</f>
        <v>285</v>
      </c>
      <c r="N142">
        <f>VLOOKUP($A142,'table 1008C'!$C$10:$O$796,AF$3,FALSE)</f>
        <v>250</v>
      </c>
      <c r="O142">
        <f>VLOOKUP($A142,'table 1008C'!$C$10:$O$796,AG$3,FALSE)</f>
        <v>234</v>
      </c>
      <c r="V142">
        <f>IF(D142="..","..",VLOOKUP($A142,'16-64 population'!$A$8:$L$432,V$3,FALSE))</f>
        <v>52942</v>
      </c>
      <c r="W142">
        <f>IF(E142="..","..",VLOOKUP($A142,'16-64 population'!$A$8:$L$432,W$3,FALSE))</f>
        <v>53153</v>
      </c>
      <c r="X142">
        <f>IF(F142="..","..",VLOOKUP($A142,'16-64 population'!$A$8:$L$432,X$3,FALSE))</f>
        <v>53611</v>
      </c>
      <c r="Y142">
        <f>IF(G142="..","..",VLOOKUP($A142,'16-64 population'!$A$8:$L$432,Y$3,FALSE))</f>
        <v>53427</v>
      </c>
      <c r="Z142">
        <f>IF(H142="..","..",VLOOKUP($A142,'16-64 population'!$A$8:$L$432,Z$3,FALSE))</f>
        <v>53713</v>
      </c>
      <c r="AA142">
        <f>IF(I142="..","..",VLOOKUP($A142,'16-64 population'!$A$8:$L$432,AA$3,FALSE))</f>
        <v>53565</v>
      </c>
      <c r="AB142">
        <f>IF(J142="..","..",VLOOKUP($A142,'16-64 population'!$A$8:$L$432,AB$3,FALSE))</f>
        <v>54022</v>
      </c>
      <c r="AC142">
        <f>IF(K142="..","..",VLOOKUP($A142,'16-64 population'!$A$8:$L$432,AC$3,FALSE))</f>
        <v>54329</v>
      </c>
      <c r="AD142">
        <f>IF(L142="..","..",VLOOKUP($A142,'16-64 population'!$A$8:$L$432,AD$3,FALSE))</f>
        <v>54986</v>
      </c>
      <c r="AE142">
        <f>IF(M142="..","..",VLOOKUP($A142,'16-64 population'!$A$8:$L$432,AE$3,FALSE))</f>
        <v>55317</v>
      </c>
      <c r="AF142">
        <f>IF(N142="..","..",VLOOKUP($A142,'16-64 population'!$A$8:$L$432,AF$3,FALSE))</f>
        <v>56018</v>
      </c>
      <c r="AG142">
        <f>IF(O142="..","..",VLOOKUP($A142,'16-64 population'!$A$8:$M$432,AG$3,FALSE))</f>
        <v>57178</v>
      </c>
      <c r="AM142">
        <f t="shared" si="23"/>
        <v>1.3977560349061238</v>
      </c>
      <c r="AN142">
        <f t="shared" si="24"/>
        <v>2.7279739619588734</v>
      </c>
      <c r="AO142">
        <f t="shared" si="25"/>
        <v>0.69015687079144206</v>
      </c>
      <c r="AP142">
        <f t="shared" si="26"/>
        <v>1.3476332191588523</v>
      </c>
      <c r="AQ142">
        <f t="shared" si="27"/>
        <v>1.1915178820769645</v>
      </c>
      <c r="AR142">
        <f t="shared" si="28"/>
        <v>1.9042285074208907</v>
      </c>
      <c r="AS142">
        <f t="shared" si="29"/>
        <v>1.7400318388804561</v>
      </c>
      <c r="AT142">
        <f t="shared" si="30"/>
        <v>2.3928288759226195</v>
      </c>
      <c r="AU142">
        <f t="shared" si="31"/>
        <v>4.0373913359764302</v>
      </c>
      <c r="AV142">
        <f t="shared" si="32"/>
        <v>5.1521232170942026</v>
      </c>
      <c r="AW142">
        <f t="shared" si="33"/>
        <v>4.4628512263915168</v>
      </c>
      <c r="AX142">
        <f t="shared" si="33"/>
        <v>4.0924831228794289</v>
      </c>
    </row>
    <row r="143" spans="1:50" x14ac:dyDescent="0.3">
      <c r="A143" t="s">
        <v>149</v>
      </c>
      <c r="B143" t="str">
        <f>VLOOKUP($A143,class!$A$1:$B$455,2,FALSE)</f>
        <v>London Borough</v>
      </c>
      <c r="C143" t="str">
        <f>IFERROR(VLOOKUP($A143,classifications!A$3:C$334,3,FALSE),VLOOKUP($A143,classifications!I$2:K$28,3,FALSE))</f>
        <v>Predominantly Urban</v>
      </c>
      <c r="D143">
        <f>VLOOKUP($A143,'table 1008C'!$C$10:$O$796,V$3,FALSE)</f>
        <v>304</v>
      </c>
      <c r="E143">
        <f>VLOOKUP($A143,'table 1008C'!$C$10:$O$796,W$3,FALSE)</f>
        <v>272</v>
      </c>
      <c r="F143">
        <f>VLOOKUP($A143,'table 1008C'!$C$10:$O$796,X$3,FALSE)</f>
        <v>479</v>
      </c>
      <c r="G143">
        <f>VLOOKUP($A143,'table 1008C'!$C$10:$O$796,Y$3,FALSE)</f>
        <v>387</v>
      </c>
      <c r="H143">
        <f>VLOOKUP($A143,'table 1008C'!$C$10:$O$796,Z$3,FALSE)</f>
        <v>155</v>
      </c>
      <c r="I143">
        <f>VLOOKUP($A143,'table 1008C'!$C$10:$O$796,AA$3,FALSE)</f>
        <v>423</v>
      </c>
      <c r="J143">
        <f>VLOOKUP($A143,'table 1008C'!$C$10:$O$796,AB$3,FALSE)</f>
        <v>13</v>
      </c>
      <c r="K143">
        <f>VLOOKUP($A143,'table 1008C'!$C$10:$O$796,AC$3,FALSE)</f>
        <v>186</v>
      </c>
      <c r="L143">
        <f>VLOOKUP($A143,'table 1008C'!$C$10:$O$796,AD$3,FALSE)</f>
        <v>163</v>
      </c>
      <c r="M143">
        <f>VLOOKUP($A143,'table 1008C'!$C$10:$O$796,AE$3,FALSE)</f>
        <v>94</v>
      </c>
      <c r="N143">
        <f>VLOOKUP($A143,'table 1008C'!$C$10:$O$796,AF$3,FALSE)</f>
        <v>138</v>
      </c>
      <c r="O143">
        <f>VLOOKUP($A143,'table 1008C'!$C$10:$O$796,AG$3,FALSE)</f>
        <v>262</v>
      </c>
      <c r="V143">
        <f>IF(D143="..","..",VLOOKUP($A143,'16-64 population'!$A$8:$L$432,V$3,FALSE))</f>
        <v>176894</v>
      </c>
      <c r="W143">
        <f>IF(E143="..","..",VLOOKUP($A143,'16-64 population'!$A$8:$L$432,W$3,FALSE))</f>
        <v>178843</v>
      </c>
      <c r="X143">
        <f>IF(F143="..","..",VLOOKUP($A143,'16-64 population'!$A$8:$L$432,X$3,FALSE))</f>
        <v>181136</v>
      </c>
      <c r="Y143">
        <f>IF(G143="..","..",VLOOKUP($A143,'16-64 population'!$A$8:$L$432,Y$3,FALSE))</f>
        <v>182423</v>
      </c>
      <c r="Z143">
        <f>IF(H143="..","..",VLOOKUP($A143,'16-64 population'!$A$8:$L$432,Z$3,FALSE))</f>
        <v>184487</v>
      </c>
      <c r="AA143">
        <f>IF(I143="..","..",VLOOKUP($A143,'16-64 population'!$A$8:$L$432,AA$3,FALSE))</f>
        <v>186351</v>
      </c>
      <c r="AB143">
        <f>IF(J143="..","..",VLOOKUP($A143,'16-64 population'!$A$8:$L$432,AB$3,FALSE))</f>
        <v>188900</v>
      </c>
      <c r="AC143">
        <f>IF(K143="..","..",VLOOKUP($A143,'16-64 population'!$A$8:$L$432,AC$3,FALSE))</f>
        <v>191601</v>
      </c>
      <c r="AD143">
        <f>IF(L143="..","..",VLOOKUP($A143,'16-64 population'!$A$8:$L$432,AD$3,FALSE))</f>
        <v>190069</v>
      </c>
      <c r="AE143">
        <f>IF(M143="..","..",VLOOKUP($A143,'16-64 population'!$A$8:$L$432,AE$3,FALSE))</f>
        <v>188891</v>
      </c>
      <c r="AF143">
        <f>IF(N143="..","..",VLOOKUP($A143,'16-64 population'!$A$8:$L$432,AF$3,FALSE))</f>
        <v>186635</v>
      </c>
      <c r="AG143">
        <f>IF(O143="..","..",VLOOKUP($A143,'16-64 population'!$A$8:$M$432,AG$3,FALSE))</f>
        <v>184255</v>
      </c>
      <c r="AM143">
        <f t="shared" si="23"/>
        <v>1.7185433084219928</v>
      </c>
      <c r="AN143">
        <f t="shared" si="24"/>
        <v>1.5208870349971764</v>
      </c>
      <c r="AO143">
        <f t="shared" si="25"/>
        <v>2.6444218708594649</v>
      </c>
      <c r="AP143">
        <f t="shared" si="26"/>
        <v>2.1214430197946532</v>
      </c>
      <c r="AQ143">
        <f t="shared" si="27"/>
        <v>0.84016759988508682</v>
      </c>
      <c r="AR143">
        <f t="shared" si="28"/>
        <v>2.2699100085322859</v>
      </c>
      <c r="AS143">
        <f t="shared" si="29"/>
        <v>6.8819481206987818E-2</v>
      </c>
      <c r="AT143">
        <f t="shared" si="30"/>
        <v>0.97076737595315266</v>
      </c>
      <c r="AU143">
        <f t="shared" si="31"/>
        <v>0.85758329869678906</v>
      </c>
      <c r="AV143">
        <f t="shared" si="32"/>
        <v>0.49764149694797533</v>
      </c>
      <c r="AW143">
        <f t="shared" si="33"/>
        <v>0.73941115010582159</v>
      </c>
      <c r="AX143">
        <f t="shared" si="33"/>
        <v>1.4219424167593824</v>
      </c>
    </row>
    <row r="144" spans="1:50" x14ac:dyDescent="0.3">
      <c r="A144" t="s">
        <v>132</v>
      </c>
      <c r="B144" t="str">
        <f>VLOOKUP($A144,class!$A$1:$B$455,2,FALSE)</f>
        <v>Shire District</v>
      </c>
      <c r="C144" t="str">
        <f>IFERROR(VLOOKUP($A144,classifications!A$3:C$334,3,FALSE),VLOOKUP($A144,classifications!I$2:K$28,3,FALSE))</f>
        <v>Predominantly Urban</v>
      </c>
      <c r="D144">
        <f>VLOOKUP($A144,'table 1008C'!$C$10:$O$796,V$3,FALSE)</f>
        <v>151</v>
      </c>
      <c r="E144">
        <f>VLOOKUP($A144,'table 1008C'!$C$10:$O$796,W$3,FALSE)</f>
        <v>125</v>
      </c>
      <c r="F144">
        <f>VLOOKUP($A144,'table 1008C'!$C$10:$O$796,X$3,FALSE)</f>
        <v>47</v>
      </c>
      <c r="G144">
        <f>VLOOKUP($A144,'table 1008C'!$C$10:$O$796,Y$3,FALSE)</f>
        <v>48</v>
      </c>
      <c r="H144">
        <f>VLOOKUP($A144,'table 1008C'!$C$10:$O$796,Z$3,FALSE)</f>
        <v>31</v>
      </c>
      <c r="I144">
        <f>VLOOKUP($A144,'table 1008C'!$C$10:$O$796,AA$3,FALSE)</f>
        <v>131</v>
      </c>
      <c r="J144">
        <f>VLOOKUP($A144,'table 1008C'!$C$10:$O$796,AB$3,FALSE)</f>
        <v>18</v>
      </c>
      <c r="K144">
        <f>VLOOKUP($A144,'table 1008C'!$C$10:$O$796,AC$3,FALSE)</f>
        <v>12</v>
      </c>
      <c r="L144">
        <f>VLOOKUP($A144,'table 1008C'!$C$10:$O$796,AD$3,FALSE)</f>
        <v>64</v>
      </c>
      <c r="M144">
        <f>VLOOKUP($A144,'table 1008C'!$C$10:$O$796,AE$3,FALSE)</f>
        <v>2</v>
      </c>
      <c r="N144">
        <f>VLOOKUP($A144,'table 1008C'!$C$10:$O$796,AF$3,FALSE)</f>
        <v>17</v>
      </c>
      <c r="O144">
        <f>VLOOKUP($A144,'table 1008C'!$C$10:$O$796,AG$3,FALSE)</f>
        <v>133</v>
      </c>
      <c r="V144">
        <f>IF(D144="..","..",VLOOKUP($A144,'16-64 population'!$A$8:$L$432,V$3,FALSE))</f>
        <v>51950</v>
      </c>
      <c r="W144">
        <f>IF(E144="..","..",VLOOKUP($A144,'16-64 population'!$A$8:$L$432,W$3,FALSE))</f>
        <v>52427</v>
      </c>
      <c r="X144">
        <f>IF(F144="..","..",VLOOKUP($A144,'16-64 population'!$A$8:$L$432,X$3,FALSE))</f>
        <v>52824</v>
      </c>
      <c r="Y144">
        <f>IF(G144="..","..",VLOOKUP($A144,'16-64 population'!$A$8:$L$432,Y$3,FALSE))</f>
        <v>52898</v>
      </c>
      <c r="Z144">
        <f>IF(H144="..","..",VLOOKUP($A144,'16-64 population'!$A$8:$L$432,Z$3,FALSE))</f>
        <v>52860</v>
      </c>
      <c r="AA144">
        <f>IF(I144="..","..",VLOOKUP($A144,'16-64 population'!$A$8:$L$432,AA$3,FALSE))</f>
        <v>53571</v>
      </c>
      <c r="AB144">
        <f>IF(J144="..","..",VLOOKUP($A144,'16-64 population'!$A$8:$L$432,AB$3,FALSE))</f>
        <v>53841</v>
      </c>
      <c r="AC144">
        <f>IF(K144="..","..",VLOOKUP($A144,'16-64 population'!$A$8:$L$432,AC$3,FALSE))</f>
        <v>54043</v>
      </c>
      <c r="AD144">
        <f>IF(L144="..","..",VLOOKUP($A144,'16-64 population'!$A$8:$L$432,AD$3,FALSE))</f>
        <v>53921</v>
      </c>
      <c r="AE144">
        <f>IF(M144="..","..",VLOOKUP($A144,'16-64 population'!$A$8:$L$432,AE$3,FALSE))</f>
        <v>53901</v>
      </c>
      <c r="AF144">
        <f>IF(N144="..","..",VLOOKUP($A144,'16-64 population'!$A$8:$L$432,AF$3,FALSE))</f>
        <v>53875</v>
      </c>
      <c r="AG144">
        <f>IF(O144="..","..",VLOOKUP($A144,'16-64 population'!$A$8:$M$432,AG$3,FALSE))</f>
        <v>53914</v>
      </c>
      <c r="AM144">
        <f t="shared" si="23"/>
        <v>2.9066410009624639</v>
      </c>
      <c r="AN144">
        <f t="shared" si="24"/>
        <v>2.384267648349133</v>
      </c>
      <c r="AO144">
        <f t="shared" si="25"/>
        <v>0.88974708465848862</v>
      </c>
      <c r="AP144">
        <f t="shared" si="26"/>
        <v>0.90740670724791106</v>
      </c>
      <c r="AQ144">
        <f t="shared" si="27"/>
        <v>0.58645478622777147</v>
      </c>
      <c r="AR144">
        <f t="shared" si="28"/>
        <v>2.4453528961565025</v>
      </c>
      <c r="AS144">
        <f t="shared" si="29"/>
        <v>0.33431771326684123</v>
      </c>
      <c r="AT144">
        <f t="shared" si="30"/>
        <v>0.22204540828599448</v>
      </c>
      <c r="AU144">
        <f t="shared" si="31"/>
        <v>1.1869216075369522</v>
      </c>
      <c r="AV144">
        <f t="shared" si="32"/>
        <v>3.7105062985844414E-2</v>
      </c>
      <c r="AW144">
        <f t="shared" si="33"/>
        <v>0.31554524361948955</v>
      </c>
      <c r="AX144">
        <f t="shared" si="33"/>
        <v>2.466891716437289</v>
      </c>
    </row>
    <row r="145" spans="1:50" x14ac:dyDescent="0.3">
      <c r="A145" t="s">
        <v>329</v>
      </c>
      <c r="B145" t="str">
        <f>VLOOKUP($A145,class!$A$1:$B$455,2,FALSE)</f>
        <v>Shire District</v>
      </c>
      <c r="C145" t="str">
        <f>IFERROR(VLOOKUP($A145,classifications!A$3:C$334,3,FALSE),VLOOKUP($A145,classifications!I$2:K$28,3,FALSE))</f>
        <v>Urban with Significant Rural</v>
      </c>
      <c r="D145">
        <f>VLOOKUP($A145,'table 1008C'!$C$10:$O$796,V$3,FALSE)</f>
        <v>37</v>
      </c>
      <c r="E145">
        <f>VLOOKUP($A145,'table 1008C'!$C$10:$O$796,W$3,FALSE)</f>
        <v>32</v>
      </c>
      <c r="F145">
        <f>VLOOKUP($A145,'table 1008C'!$C$10:$O$796,X$3,FALSE)</f>
        <v>66</v>
      </c>
      <c r="G145">
        <f>VLOOKUP($A145,'table 1008C'!$C$10:$O$796,Y$3,FALSE)</f>
        <v>38</v>
      </c>
      <c r="H145">
        <f>VLOOKUP($A145,'table 1008C'!$C$10:$O$796,Z$3,FALSE)</f>
        <v>62</v>
      </c>
      <c r="I145">
        <f>VLOOKUP($A145,'table 1008C'!$C$10:$O$796,AA$3,FALSE)</f>
        <v>79</v>
      </c>
      <c r="J145">
        <f>VLOOKUP($A145,'table 1008C'!$C$10:$O$796,AB$3,FALSE)</f>
        <v>47</v>
      </c>
      <c r="K145">
        <f>VLOOKUP($A145,'table 1008C'!$C$10:$O$796,AC$3,FALSE)</f>
        <v>54</v>
      </c>
      <c r="L145">
        <f>VLOOKUP($A145,'table 1008C'!$C$10:$O$796,AD$3,FALSE)</f>
        <v>155</v>
      </c>
      <c r="M145">
        <f>VLOOKUP($A145,'table 1008C'!$C$10:$O$796,AE$3,FALSE)</f>
        <v>278</v>
      </c>
      <c r="N145">
        <f>VLOOKUP($A145,'table 1008C'!$C$10:$O$796,AF$3,FALSE)</f>
        <v>310</v>
      </c>
      <c r="O145">
        <f>VLOOKUP($A145,'table 1008C'!$C$10:$O$796,AG$3,FALSE)</f>
        <v>319</v>
      </c>
      <c r="V145">
        <f>IF(D145="..","..",VLOOKUP($A145,'16-64 population'!$A$8:$L$432,V$3,FALSE))</f>
        <v>98429</v>
      </c>
      <c r="W145">
        <f>IF(E145="..","..",VLOOKUP($A145,'16-64 population'!$A$8:$L$432,W$3,FALSE))</f>
        <v>98637</v>
      </c>
      <c r="X145">
        <f>IF(F145="..","..",VLOOKUP($A145,'16-64 population'!$A$8:$L$432,X$3,FALSE))</f>
        <v>98722</v>
      </c>
      <c r="Y145">
        <f>IF(G145="..","..",VLOOKUP($A145,'16-64 population'!$A$8:$L$432,Y$3,FALSE))</f>
        <v>97986</v>
      </c>
      <c r="Z145">
        <f>IF(H145="..","..",VLOOKUP($A145,'16-64 population'!$A$8:$L$432,Z$3,FALSE))</f>
        <v>97428</v>
      </c>
      <c r="AA145">
        <f>IF(I145="..","..",VLOOKUP($A145,'16-64 population'!$A$8:$L$432,AA$3,FALSE))</f>
        <v>96605</v>
      </c>
      <c r="AB145">
        <f>IF(J145="..","..",VLOOKUP($A145,'16-64 population'!$A$8:$L$432,AB$3,FALSE))</f>
        <v>96290</v>
      </c>
      <c r="AC145">
        <f>IF(K145="..","..",VLOOKUP($A145,'16-64 population'!$A$8:$L$432,AC$3,FALSE))</f>
        <v>95406</v>
      </c>
      <c r="AD145">
        <f>IF(L145="..","..",VLOOKUP($A145,'16-64 population'!$A$8:$L$432,AD$3,FALSE))</f>
        <v>95069</v>
      </c>
      <c r="AE145">
        <f>IF(M145="..","..",VLOOKUP($A145,'16-64 population'!$A$8:$L$432,AE$3,FALSE))</f>
        <v>94834</v>
      </c>
      <c r="AF145">
        <f>IF(N145="..","..",VLOOKUP($A145,'16-64 population'!$A$8:$L$432,AF$3,FALSE))</f>
        <v>94491</v>
      </c>
      <c r="AG145">
        <f>IF(O145="..","..",VLOOKUP($A145,'16-64 population'!$A$8:$M$432,AG$3,FALSE))</f>
        <v>94627</v>
      </c>
      <c r="AM145">
        <f t="shared" si="23"/>
        <v>0.37590547501244553</v>
      </c>
      <c r="AN145">
        <f t="shared" si="24"/>
        <v>0.32442187008931739</v>
      </c>
      <c r="AO145">
        <f t="shared" si="25"/>
        <v>0.66854399222057903</v>
      </c>
      <c r="AP145">
        <f t="shared" si="26"/>
        <v>0.38781050354132224</v>
      </c>
      <c r="AQ145">
        <f t="shared" si="27"/>
        <v>0.63636736872357025</v>
      </c>
      <c r="AR145">
        <f t="shared" si="28"/>
        <v>0.81776305574245634</v>
      </c>
      <c r="AS145">
        <f t="shared" si="29"/>
        <v>0.48810883788555404</v>
      </c>
      <c r="AT145">
        <f t="shared" si="30"/>
        <v>0.56600213823029999</v>
      </c>
      <c r="AU145">
        <f t="shared" si="31"/>
        <v>1.6303947659068676</v>
      </c>
      <c r="AV145">
        <f t="shared" si="32"/>
        <v>2.9314380918236074</v>
      </c>
      <c r="AW145">
        <f t="shared" si="33"/>
        <v>3.2807357314453229</v>
      </c>
      <c r="AX145">
        <f t="shared" si="33"/>
        <v>3.3711308611707018</v>
      </c>
    </row>
    <row r="146" spans="1:50" x14ac:dyDescent="0.3">
      <c r="A146" t="s">
        <v>152</v>
      </c>
      <c r="B146" t="str">
        <f>VLOOKUP($A146,class!$A$1:$B$455,2,FALSE)</f>
        <v>London Borough</v>
      </c>
      <c r="C146" t="str">
        <f>IFERROR(VLOOKUP($A146,classifications!A$3:C$334,3,FALSE),VLOOKUP($A146,classifications!I$2:K$28,3,FALSE))</f>
        <v>Predominantly Urban</v>
      </c>
      <c r="D146">
        <f>VLOOKUP($A146,'table 1008C'!$C$10:$O$796,V$3,FALSE)</f>
        <v>299</v>
      </c>
      <c r="E146">
        <f>VLOOKUP($A146,'table 1008C'!$C$10:$O$796,W$3,FALSE)</f>
        <v>312</v>
      </c>
      <c r="F146">
        <f>VLOOKUP($A146,'table 1008C'!$C$10:$O$796,X$3,FALSE)</f>
        <v>403</v>
      </c>
      <c r="G146">
        <f>VLOOKUP($A146,'table 1008C'!$C$10:$O$796,Y$3,FALSE)</f>
        <v>299</v>
      </c>
      <c r="H146">
        <f>VLOOKUP($A146,'table 1008C'!$C$10:$O$796,Z$3,FALSE)</f>
        <v>70</v>
      </c>
      <c r="I146">
        <f>VLOOKUP($A146,'table 1008C'!$C$10:$O$796,AA$3,FALSE)</f>
        <v>273</v>
      </c>
      <c r="J146">
        <f>VLOOKUP($A146,'table 1008C'!$C$10:$O$796,AB$3,FALSE)</f>
        <v>120</v>
      </c>
      <c r="K146">
        <f>VLOOKUP($A146,'table 1008C'!$C$10:$O$796,AC$3,FALSE)</f>
        <v>75</v>
      </c>
      <c r="L146">
        <f>VLOOKUP($A146,'table 1008C'!$C$10:$O$796,AD$3,FALSE)</f>
        <v>51</v>
      </c>
      <c r="M146">
        <f>VLOOKUP($A146,'table 1008C'!$C$10:$O$796,AE$3,FALSE)</f>
        <v>134</v>
      </c>
      <c r="N146">
        <f>VLOOKUP($A146,'table 1008C'!$C$10:$O$796,AF$3,FALSE)</f>
        <v>218</v>
      </c>
      <c r="O146">
        <f>VLOOKUP($A146,'table 1008C'!$C$10:$O$796,AG$3,FALSE)</f>
        <v>33</v>
      </c>
      <c r="V146">
        <f>IF(D146="..","..",VLOOKUP($A146,'16-64 population'!$A$8:$L$432,V$3,FALSE))</f>
        <v>154243</v>
      </c>
      <c r="W146">
        <f>IF(E146="..","..",VLOOKUP($A146,'16-64 population'!$A$8:$L$432,W$3,FALSE))</f>
        <v>156689</v>
      </c>
      <c r="X146">
        <f>IF(F146="..","..",VLOOKUP($A146,'16-64 population'!$A$8:$L$432,X$3,FALSE))</f>
        <v>158438</v>
      </c>
      <c r="Y146">
        <f>IF(G146="..","..",VLOOKUP($A146,'16-64 population'!$A$8:$L$432,Y$3,FALSE))</f>
        <v>158407</v>
      </c>
      <c r="Z146">
        <f>IF(H146="..","..",VLOOKUP($A146,'16-64 population'!$A$8:$L$432,Z$3,FALSE))</f>
        <v>157997</v>
      </c>
      <c r="AA146">
        <f>IF(I146="..","..",VLOOKUP($A146,'16-64 population'!$A$8:$L$432,AA$3,FALSE))</f>
        <v>158504</v>
      </c>
      <c r="AB146">
        <f>IF(J146="..","..",VLOOKUP($A146,'16-64 population'!$A$8:$L$432,AB$3,FALSE))</f>
        <v>158968</v>
      </c>
      <c r="AC146">
        <f>IF(K146="..","..",VLOOKUP($A146,'16-64 population'!$A$8:$L$432,AC$3,FALSE))</f>
        <v>159583</v>
      </c>
      <c r="AD146">
        <f>IF(L146="..","..",VLOOKUP($A146,'16-64 population'!$A$8:$L$432,AD$3,FALSE))</f>
        <v>158542</v>
      </c>
      <c r="AE146">
        <f>IF(M146="..","..",VLOOKUP($A146,'16-64 population'!$A$8:$L$432,AE$3,FALSE))</f>
        <v>158369</v>
      </c>
      <c r="AF146">
        <f>IF(N146="..","..",VLOOKUP($A146,'16-64 population'!$A$8:$L$432,AF$3,FALSE))</f>
        <v>157762</v>
      </c>
      <c r="AG146">
        <f>IF(O146="..","..",VLOOKUP($A146,'16-64 population'!$A$8:$M$432,AG$3,FALSE))</f>
        <v>157892</v>
      </c>
      <c r="AM146">
        <f t="shared" si="23"/>
        <v>1.9384996401781605</v>
      </c>
      <c r="AN146">
        <f t="shared" si="24"/>
        <v>1.9912055090019083</v>
      </c>
      <c r="AO146">
        <f t="shared" si="25"/>
        <v>2.5435817165074037</v>
      </c>
      <c r="AP146">
        <f t="shared" si="26"/>
        <v>1.887542848485231</v>
      </c>
      <c r="AQ146">
        <f t="shared" si="27"/>
        <v>0.44304638695671433</v>
      </c>
      <c r="AR146">
        <f t="shared" si="28"/>
        <v>1.7223540099934387</v>
      </c>
      <c r="AS146">
        <f t="shared" si="29"/>
        <v>0.75486890443359678</v>
      </c>
      <c r="AT146">
        <f t="shared" si="30"/>
        <v>0.46997487201017651</v>
      </c>
      <c r="AU146">
        <f t="shared" si="31"/>
        <v>0.32168132103795838</v>
      </c>
      <c r="AV146">
        <f t="shared" si="32"/>
        <v>0.84612518864171649</v>
      </c>
      <c r="AW146">
        <f t="shared" si="33"/>
        <v>1.3818283236774382</v>
      </c>
      <c r="AX146">
        <f t="shared" si="33"/>
        <v>0.20900362272946066</v>
      </c>
    </row>
    <row r="147" spans="1:50" x14ac:dyDescent="0.3">
      <c r="A147" t="s">
        <v>259</v>
      </c>
      <c r="B147" t="str">
        <f>VLOOKUP($A147,class!$A$1:$B$455,2,FALSE)</f>
        <v>Shire District</v>
      </c>
      <c r="C147" t="str">
        <f>IFERROR(VLOOKUP($A147,classifications!A$3:C$334,3,FALSE),VLOOKUP($A147,classifications!I$2:K$28,3,FALSE))</f>
        <v>Urban with Significant Rural</v>
      </c>
      <c r="D147">
        <f>VLOOKUP($A147,'table 1008C'!$C$10:$O$796,V$3,FALSE)</f>
        <v>25</v>
      </c>
      <c r="E147">
        <f>VLOOKUP($A147,'table 1008C'!$C$10:$O$796,W$3,FALSE)</f>
        <v>63</v>
      </c>
      <c r="F147">
        <f>VLOOKUP($A147,'table 1008C'!$C$10:$O$796,X$3,FALSE)</f>
        <v>240</v>
      </c>
      <c r="G147">
        <f>VLOOKUP($A147,'table 1008C'!$C$10:$O$796,Y$3,FALSE)</f>
        <v>34</v>
      </c>
      <c r="H147">
        <f>VLOOKUP($A147,'table 1008C'!$C$10:$O$796,Z$3,FALSE)</f>
        <v>13</v>
      </c>
      <c r="I147">
        <f>VLOOKUP($A147,'table 1008C'!$C$10:$O$796,AA$3,FALSE)</f>
        <v>55</v>
      </c>
      <c r="J147">
        <f>VLOOKUP($A147,'table 1008C'!$C$10:$O$796,AB$3,FALSE)</f>
        <v>97</v>
      </c>
      <c r="K147">
        <f>VLOOKUP($A147,'table 1008C'!$C$10:$O$796,AC$3,FALSE)</f>
        <v>246</v>
      </c>
      <c r="L147">
        <f>VLOOKUP($A147,'table 1008C'!$C$10:$O$796,AD$3,FALSE)</f>
        <v>199</v>
      </c>
      <c r="M147">
        <f>VLOOKUP($A147,'table 1008C'!$C$10:$O$796,AE$3,FALSE)</f>
        <v>126</v>
      </c>
      <c r="N147">
        <f>VLOOKUP($A147,'table 1008C'!$C$10:$O$796,AF$3,FALSE)</f>
        <v>291</v>
      </c>
      <c r="O147">
        <f>VLOOKUP($A147,'table 1008C'!$C$10:$O$796,AG$3,FALSE)</f>
        <v>143</v>
      </c>
      <c r="V147">
        <f>IF(D147="..","..",VLOOKUP($A147,'16-64 population'!$A$8:$L$432,V$3,FALSE))</f>
        <v>58707</v>
      </c>
      <c r="W147">
        <f>IF(E147="..","..",VLOOKUP($A147,'16-64 population'!$A$8:$L$432,W$3,FALSE))</f>
        <v>58345</v>
      </c>
      <c r="X147">
        <f>IF(F147="..","..",VLOOKUP($A147,'16-64 population'!$A$8:$L$432,X$3,FALSE))</f>
        <v>58060</v>
      </c>
      <c r="Y147">
        <f>IF(G147="..","..",VLOOKUP($A147,'16-64 population'!$A$8:$L$432,Y$3,FALSE))</f>
        <v>57544</v>
      </c>
      <c r="Z147">
        <f>IF(H147="..","..",VLOOKUP($A147,'16-64 population'!$A$8:$L$432,Z$3,FALSE))</f>
        <v>57526</v>
      </c>
      <c r="AA147">
        <f>IF(I147="..","..",VLOOKUP($A147,'16-64 population'!$A$8:$L$432,AA$3,FALSE))</f>
        <v>57649</v>
      </c>
      <c r="AB147">
        <f>IF(J147="..","..",VLOOKUP($A147,'16-64 population'!$A$8:$L$432,AB$3,FALSE))</f>
        <v>57794</v>
      </c>
      <c r="AC147">
        <f>IF(K147="..","..",VLOOKUP($A147,'16-64 population'!$A$8:$L$432,AC$3,FALSE))</f>
        <v>57643</v>
      </c>
      <c r="AD147">
        <f>IF(L147="..","..",VLOOKUP($A147,'16-64 population'!$A$8:$L$432,AD$3,FALSE))</f>
        <v>57763</v>
      </c>
      <c r="AE147">
        <f>IF(M147="..","..",VLOOKUP($A147,'16-64 population'!$A$8:$L$432,AE$3,FALSE))</f>
        <v>58093</v>
      </c>
      <c r="AF147">
        <f>IF(N147="..","..",VLOOKUP($A147,'16-64 population'!$A$8:$L$432,AF$3,FALSE))</f>
        <v>58403</v>
      </c>
      <c r="AG147">
        <f>IF(O147="..","..",VLOOKUP($A147,'16-64 population'!$A$8:$M$432,AG$3,FALSE))</f>
        <v>58684</v>
      </c>
      <c r="AM147">
        <f t="shared" si="23"/>
        <v>0.42584359616400086</v>
      </c>
      <c r="AN147">
        <f t="shared" si="24"/>
        <v>1.0797840431913617</v>
      </c>
      <c r="AO147">
        <f t="shared" si="25"/>
        <v>4.133654839820875</v>
      </c>
      <c r="AP147">
        <f t="shared" si="26"/>
        <v>0.59085221743361604</v>
      </c>
      <c r="AQ147">
        <f t="shared" si="27"/>
        <v>0.22598477210304904</v>
      </c>
      <c r="AR147">
        <f t="shared" si="28"/>
        <v>0.95404950649620979</v>
      </c>
      <c r="AS147">
        <f t="shared" si="29"/>
        <v>1.6783749178115377</v>
      </c>
      <c r="AT147">
        <f t="shared" si="30"/>
        <v>4.2676474159915339</v>
      </c>
      <c r="AU147">
        <f t="shared" si="31"/>
        <v>3.4451119228571923</v>
      </c>
      <c r="AV147">
        <f t="shared" si="32"/>
        <v>2.1689360163875167</v>
      </c>
      <c r="AW147">
        <f t="shared" si="33"/>
        <v>4.9826207557830937</v>
      </c>
      <c r="AX147">
        <f t="shared" si="33"/>
        <v>2.4367800422602413</v>
      </c>
    </row>
    <row r="148" spans="1:50" x14ac:dyDescent="0.3">
      <c r="A148" t="s">
        <v>47</v>
      </c>
      <c r="B148" t="str">
        <f>VLOOKUP($A148,class!$A$1:$B$455,2,FALSE)</f>
        <v>Unitary Authority</v>
      </c>
      <c r="C148" t="str">
        <f>IFERROR(VLOOKUP($A148,classifications!A$3:C$334,3,FALSE),VLOOKUP($A148,classifications!I$2:K$28,3,FALSE))</f>
        <v>Predominantly Urban</v>
      </c>
      <c r="D148">
        <f>VLOOKUP($A148,'table 1008C'!$C$10:$O$796,V$3,FALSE)</f>
        <v>163</v>
      </c>
      <c r="E148">
        <f>VLOOKUP($A148,'table 1008C'!$C$10:$O$796,W$3,FALSE)</f>
        <v>158</v>
      </c>
      <c r="F148">
        <f>VLOOKUP($A148,'table 1008C'!$C$10:$O$796,X$3,FALSE)</f>
        <v>150</v>
      </c>
      <c r="G148">
        <f>VLOOKUP($A148,'table 1008C'!$C$10:$O$796,Y$3,FALSE)</f>
        <v>119</v>
      </c>
      <c r="H148">
        <f>VLOOKUP($A148,'table 1008C'!$C$10:$O$796,Z$3,FALSE)</f>
        <v>66</v>
      </c>
      <c r="I148">
        <f>VLOOKUP($A148,'table 1008C'!$C$10:$O$796,AA$3,FALSE)</f>
        <v>116</v>
      </c>
      <c r="J148">
        <f>VLOOKUP($A148,'table 1008C'!$C$10:$O$796,AB$3,FALSE)</f>
        <v>105</v>
      </c>
      <c r="K148">
        <f>VLOOKUP($A148,'table 1008C'!$C$10:$O$796,AC$3,FALSE)</f>
        <v>49</v>
      </c>
      <c r="L148">
        <f>VLOOKUP($A148,'table 1008C'!$C$10:$O$796,AD$3,FALSE)</f>
        <v>38</v>
      </c>
      <c r="M148">
        <f>VLOOKUP($A148,'table 1008C'!$C$10:$O$796,AE$3,FALSE)</f>
        <v>117</v>
      </c>
      <c r="N148">
        <f>VLOOKUP($A148,'table 1008C'!$C$10:$O$796,AF$3,FALSE)</f>
        <v>86</v>
      </c>
      <c r="O148">
        <f>VLOOKUP($A148,'table 1008C'!$C$10:$O$796,AG$3,FALSE)</f>
        <v>20</v>
      </c>
      <c r="V148">
        <f>IF(D148="..","..",VLOOKUP($A148,'16-64 population'!$A$8:$L$432,V$3,FALSE))</f>
        <v>58287</v>
      </c>
      <c r="W148">
        <f>IF(E148="..","..",VLOOKUP($A148,'16-64 population'!$A$8:$L$432,W$3,FALSE))</f>
        <v>58384</v>
      </c>
      <c r="X148">
        <f>IF(F148="..","..",VLOOKUP($A148,'16-64 population'!$A$8:$L$432,X$3,FALSE))</f>
        <v>58643</v>
      </c>
      <c r="Y148">
        <f>IF(G148="..","..",VLOOKUP($A148,'16-64 population'!$A$8:$L$432,Y$3,FALSE))</f>
        <v>58296</v>
      </c>
      <c r="Z148">
        <f>IF(H148="..","..",VLOOKUP($A148,'16-64 population'!$A$8:$L$432,Z$3,FALSE))</f>
        <v>58285</v>
      </c>
      <c r="AA148">
        <f>IF(I148="..","..",VLOOKUP($A148,'16-64 population'!$A$8:$L$432,AA$3,FALSE))</f>
        <v>57827</v>
      </c>
      <c r="AB148">
        <f>IF(J148="..","..",VLOOKUP($A148,'16-64 population'!$A$8:$L$432,AB$3,FALSE))</f>
        <v>57611</v>
      </c>
      <c r="AC148">
        <f>IF(K148="..","..",VLOOKUP($A148,'16-64 population'!$A$8:$L$432,AC$3,FALSE))</f>
        <v>57674</v>
      </c>
      <c r="AD148">
        <f>IF(L148="..","..",VLOOKUP($A148,'16-64 population'!$A$8:$L$432,AD$3,FALSE))</f>
        <v>57531</v>
      </c>
      <c r="AE148">
        <f>IF(M148="..","..",VLOOKUP($A148,'16-64 population'!$A$8:$L$432,AE$3,FALSE))</f>
        <v>57390</v>
      </c>
      <c r="AF148">
        <f>IF(N148="..","..",VLOOKUP($A148,'16-64 population'!$A$8:$L$432,AF$3,FALSE))</f>
        <v>57470</v>
      </c>
      <c r="AG148">
        <f>IF(O148="..","..",VLOOKUP($A148,'16-64 population'!$A$8:$M$432,AG$3,FALSE))</f>
        <v>57470</v>
      </c>
      <c r="AM148">
        <f t="shared" si="23"/>
        <v>2.7965069397978968</v>
      </c>
      <c r="AN148">
        <f t="shared" si="24"/>
        <v>2.7062208824335436</v>
      </c>
      <c r="AO148">
        <f t="shared" si="25"/>
        <v>2.5578500417782175</v>
      </c>
      <c r="AP148">
        <f t="shared" si="26"/>
        <v>2.0413064361191164</v>
      </c>
      <c r="AQ148">
        <f t="shared" si="27"/>
        <v>1.1323668182208115</v>
      </c>
      <c r="AR148">
        <f t="shared" si="28"/>
        <v>2.0059833641724456</v>
      </c>
      <c r="AS148">
        <f t="shared" si="29"/>
        <v>1.8225686066896947</v>
      </c>
      <c r="AT148">
        <f t="shared" si="30"/>
        <v>0.84960294066650488</v>
      </c>
      <c r="AU148">
        <f t="shared" si="31"/>
        <v>0.66051346230727781</v>
      </c>
      <c r="AV148">
        <f t="shared" si="32"/>
        <v>2.0386826973340302</v>
      </c>
      <c r="AW148">
        <f t="shared" si="33"/>
        <v>1.4964329215242735</v>
      </c>
      <c r="AX148">
        <f t="shared" si="33"/>
        <v>0.34800765616843571</v>
      </c>
    </row>
    <row r="149" spans="1:50" x14ac:dyDescent="0.3">
      <c r="A149" t="s">
        <v>332</v>
      </c>
      <c r="B149" t="str">
        <f>VLOOKUP($A149,class!$A$1:$B$455,2,FALSE)</f>
        <v>Shire District</v>
      </c>
      <c r="C149" t="str">
        <f>IFERROR(VLOOKUP($A149,classifications!A$3:C$334,3,FALSE),VLOOKUP($A149,classifications!I$2:K$28,3,FALSE))</f>
        <v>Predominantly Urban</v>
      </c>
      <c r="D149">
        <f>VLOOKUP($A149,'table 1008C'!$C$10:$O$796,V$3,FALSE)</f>
        <v>47</v>
      </c>
      <c r="E149">
        <f>VLOOKUP($A149,'table 1008C'!$C$10:$O$796,W$3,FALSE)</f>
        <v>52</v>
      </c>
      <c r="F149">
        <f>VLOOKUP($A149,'table 1008C'!$C$10:$O$796,X$3,FALSE)</f>
        <v>65</v>
      </c>
      <c r="G149">
        <f>VLOOKUP($A149,'table 1008C'!$C$10:$O$796,Y$3,FALSE)</f>
        <v>40</v>
      </c>
      <c r="H149">
        <f>VLOOKUP($A149,'table 1008C'!$C$10:$O$796,Z$3,FALSE)</f>
        <v>90</v>
      </c>
      <c r="I149">
        <f>VLOOKUP($A149,'table 1008C'!$C$10:$O$796,AA$3,FALSE)</f>
        <v>212</v>
      </c>
      <c r="J149">
        <f>VLOOKUP($A149,'table 1008C'!$C$10:$O$796,AB$3,FALSE)</f>
        <v>20</v>
      </c>
      <c r="K149">
        <f>VLOOKUP($A149,'table 1008C'!$C$10:$O$796,AC$3,FALSE)</f>
        <v>2</v>
      </c>
      <c r="L149">
        <f>VLOOKUP($A149,'table 1008C'!$C$10:$O$796,AD$3,FALSE)</f>
        <v>94</v>
      </c>
      <c r="M149">
        <f>VLOOKUP($A149,'table 1008C'!$C$10:$O$796,AE$3,FALSE)</f>
        <v>90</v>
      </c>
      <c r="N149">
        <f>VLOOKUP($A149,'table 1008C'!$C$10:$O$796,AF$3,FALSE)</f>
        <v>16</v>
      </c>
      <c r="O149">
        <f>VLOOKUP($A149,'table 1008C'!$C$10:$O$796,AG$3,FALSE)</f>
        <v>32</v>
      </c>
      <c r="V149">
        <f>IF(D149="..","..",VLOOKUP($A149,'16-64 population'!$A$8:$L$432,V$3,FALSE))</f>
        <v>57331</v>
      </c>
      <c r="W149">
        <f>IF(E149="..","..",VLOOKUP($A149,'16-64 population'!$A$8:$L$432,W$3,FALSE))</f>
        <v>57589</v>
      </c>
      <c r="X149">
        <f>IF(F149="..","..",VLOOKUP($A149,'16-64 population'!$A$8:$L$432,X$3,FALSE))</f>
        <v>57936</v>
      </c>
      <c r="Y149">
        <f>IF(G149="..","..",VLOOKUP($A149,'16-64 population'!$A$8:$L$432,Y$3,FALSE))</f>
        <v>57429</v>
      </c>
      <c r="Z149">
        <f>IF(H149="..","..",VLOOKUP($A149,'16-64 population'!$A$8:$L$432,Z$3,FALSE))</f>
        <v>57270</v>
      </c>
      <c r="AA149">
        <f>IF(I149="..","..",VLOOKUP($A149,'16-64 population'!$A$8:$L$432,AA$3,FALSE))</f>
        <v>57158</v>
      </c>
      <c r="AB149">
        <f>IF(J149="..","..",VLOOKUP($A149,'16-64 population'!$A$8:$L$432,AB$3,FALSE))</f>
        <v>57410</v>
      </c>
      <c r="AC149">
        <f>IF(K149="..","..",VLOOKUP($A149,'16-64 population'!$A$8:$L$432,AC$3,FALSE))</f>
        <v>57707</v>
      </c>
      <c r="AD149">
        <f>IF(L149="..","..",VLOOKUP($A149,'16-64 population'!$A$8:$L$432,AD$3,FALSE))</f>
        <v>57531</v>
      </c>
      <c r="AE149">
        <f>IF(M149="..","..",VLOOKUP($A149,'16-64 population'!$A$8:$L$432,AE$3,FALSE))</f>
        <v>57262</v>
      </c>
      <c r="AF149">
        <f>IF(N149="..","..",VLOOKUP($A149,'16-64 population'!$A$8:$L$432,AF$3,FALSE))</f>
        <v>56658</v>
      </c>
      <c r="AG149">
        <f>IF(O149="..","..",VLOOKUP($A149,'16-64 population'!$A$8:$M$432,AG$3,FALSE))</f>
        <v>56251</v>
      </c>
      <c r="AM149">
        <f t="shared" si="23"/>
        <v>0.81980080584674953</v>
      </c>
      <c r="AN149">
        <f t="shared" si="24"/>
        <v>0.90295021618711913</v>
      </c>
      <c r="AO149">
        <f t="shared" si="25"/>
        <v>1.1219276442971555</v>
      </c>
      <c r="AP149">
        <f t="shared" si="26"/>
        <v>0.69651221508297201</v>
      </c>
      <c r="AQ149">
        <f t="shared" si="27"/>
        <v>1.5715034049240439</v>
      </c>
      <c r="AR149">
        <f t="shared" si="28"/>
        <v>3.7090171104657266</v>
      </c>
      <c r="AS149">
        <f t="shared" si="29"/>
        <v>0.34837136387388956</v>
      </c>
      <c r="AT149">
        <f t="shared" si="30"/>
        <v>3.4657840469960316E-2</v>
      </c>
      <c r="AU149">
        <f t="shared" si="31"/>
        <v>1.633901722549582</v>
      </c>
      <c r="AV149">
        <f t="shared" si="32"/>
        <v>1.5717229576333345</v>
      </c>
      <c r="AW149">
        <f t="shared" si="33"/>
        <v>0.28239613117300294</v>
      </c>
      <c r="AX149">
        <f t="shared" si="33"/>
        <v>0.5688787754884358</v>
      </c>
    </row>
    <row r="150" spans="1:50" x14ac:dyDescent="0.3">
      <c r="A150" t="s">
        <v>264</v>
      </c>
      <c r="B150" t="str">
        <f>VLOOKUP($A150,class!$A$1:$B$455,2,FALSE)</f>
        <v>Shire District</v>
      </c>
      <c r="C150" t="str">
        <f>IFERROR(VLOOKUP($A150,classifications!A$3:C$334,3,FALSE),VLOOKUP($A150,classifications!I$2:K$28,3,FALSE))</f>
        <v>Predominantly Urban</v>
      </c>
      <c r="D150">
        <f>VLOOKUP($A150,'table 1008C'!$C$10:$O$796,V$3,FALSE)</f>
        <v>95</v>
      </c>
      <c r="E150">
        <f>VLOOKUP($A150,'table 1008C'!$C$10:$O$796,W$3,FALSE)</f>
        <v>134</v>
      </c>
      <c r="F150">
        <f>VLOOKUP($A150,'table 1008C'!$C$10:$O$796,X$3,FALSE)</f>
        <v>83</v>
      </c>
      <c r="G150">
        <f>VLOOKUP($A150,'table 1008C'!$C$10:$O$796,Y$3,FALSE)</f>
        <v>53</v>
      </c>
      <c r="H150">
        <f>VLOOKUP($A150,'table 1008C'!$C$10:$O$796,Z$3,FALSE)</f>
        <v>63</v>
      </c>
      <c r="I150">
        <f>VLOOKUP($A150,'table 1008C'!$C$10:$O$796,AA$3,FALSE)</f>
        <v>228</v>
      </c>
      <c r="J150">
        <f>VLOOKUP($A150,'table 1008C'!$C$10:$O$796,AB$3,FALSE)</f>
        <v>110</v>
      </c>
      <c r="K150">
        <f>VLOOKUP($A150,'table 1008C'!$C$10:$O$796,AC$3,FALSE)</f>
        <v>130</v>
      </c>
      <c r="L150">
        <f>VLOOKUP($A150,'table 1008C'!$C$10:$O$796,AD$3,FALSE)</f>
        <v>67</v>
      </c>
      <c r="M150">
        <f>VLOOKUP($A150,'table 1008C'!$C$10:$O$796,AE$3,FALSE)</f>
        <v>84</v>
      </c>
      <c r="N150">
        <f>VLOOKUP($A150,'table 1008C'!$C$10:$O$796,AF$3,FALSE)</f>
        <v>38</v>
      </c>
      <c r="O150">
        <f>VLOOKUP($A150,'table 1008C'!$C$10:$O$796,AG$3,FALSE)</f>
        <v>33</v>
      </c>
      <c r="V150">
        <f>IF(D150="..","..",VLOOKUP($A150,'16-64 population'!$A$8:$L$432,V$3,FALSE))</f>
        <v>73020</v>
      </c>
      <c r="W150">
        <f>IF(E150="..","..",VLOOKUP($A150,'16-64 population'!$A$8:$L$432,W$3,FALSE))</f>
        <v>73177</v>
      </c>
      <c r="X150">
        <f>IF(F150="..","..",VLOOKUP($A150,'16-64 population'!$A$8:$L$432,X$3,FALSE))</f>
        <v>73274</v>
      </c>
      <c r="Y150">
        <f>IF(G150="..","..",VLOOKUP($A150,'16-64 population'!$A$8:$L$432,Y$3,FALSE))</f>
        <v>72855</v>
      </c>
      <c r="Z150">
        <f>IF(H150="..","..",VLOOKUP($A150,'16-64 population'!$A$8:$L$432,Z$3,FALSE))</f>
        <v>72734</v>
      </c>
      <c r="AA150">
        <f>IF(I150="..","..",VLOOKUP($A150,'16-64 population'!$A$8:$L$432,AA$3,FALSE))</f>
        <v>72736</v>
      </c>
      <c r="AB150">
        <f>IF(J150="..","..",VLOOKUP($A150,'16-64 population'!$A$8:$L$432,AB$3,FALSE))</f>
        <v>73184</v>
      </c>
      <c r="AC150">
        <f>IF(K150="..","..",VLOOKUP($A150,'16-64 population'!$A$8:$L$432,AC$3,FALSE))</f>
        <v>73447</v>
      </c>
      <c r="AD150">
        <f>IF(L150="..","..",VLOOKUP($A150,'16-64 population'!$A$8:$L$432,AD$3,FALSE))</f>
        <v>74040</v>
      </c>
      <c r="AE150">
        <f>IF(M150="..","..",VLOOKUP($A150,'16-64 population'!$A$8:$L$432,AE$3,FALSE))</f>
        <v>74272</v>
      </c>
      <c r="AF150">
        <f>IF(N150="..","..",VLOOKUP($A150,'16-64 population'!$A$8:$L$432,AF$3,FALSE))</f>
        <v>74132</v>
      </c>
      <c r="AG150">
        <f>IF(O150="..","..",VLOOKUP($A150,'16-64 population'!$A$8:$M$432,AG$3,FALSE))</f>
        <v>74038</v>
      </c>
      <c r="AM150">
        <f t="shared" si="23"/>
        <v>1.3010134209805533</v>
      </c>
      <c r="AN150">
        <f t="shared" si="24"/>
        <v>1.831176462549708</v>
      </c>
      <c r="AO150">
        <f t="shared" si="25"/>
        <v>1.1327346671397767</v>
      </c>
      <c r="AP150">
        <f t="shared" si="26"/>
        <v>0.7274723766385286</v>
      </c>
      <c r="AQ150">
        <f t="shared" si="27"/>
        <v>0.86616987928616607</v>
      </c>
      <c r="AR150">
        <f t="shared" si="28"/>
        <v>3.1346238451385831</v>
      </c>
      <c r="AS150">
        <f t="shared" si="29"/>
        <v>1.5030607783121994</v>
      </c>
      <c r="AT150">
        <f t="shared" si="30"/>
        <v>1.7699837978406197</v>
      </c>
      <c r="AU150">
        <f t="shared" si="31"/>
        <v>0.90491626148028081</v>
      </c>
      <c r="AV150">
        <f t="shared" si="32"/>
        <v>1.1309780267126237</v>
      </c>
      <c r="AW150">
        <f t="shared" si="33"/>
        <v>0.512599147466681</v>
      </c>
      <c r="AX150">
        <f t="shared" si="33"/>
        <v>0.44571706421027041</v>
      </c>
    </row>
    <row r="151" spans="1:50" x14ac:dyDescent="0.3">
      <c r="A151" t="s">
        <v>154</v>
      </c>
      <c r="B151" t="str">
        <f>VLOOKUP($A151,class!$A$1:$B$455,2,FALSE)</f>
        <v>London Borough</v>
      </c>
      <c r="C151" t="str">
        <f>IFERROR(VLOOKUP($A151,classifications!A$3:C$334,3,FALSE),VLOOKUP($A151,classifications!I$2:K$28,3,FALSE))</f>
        <v>Predominantly Urban</v>
      </c>
      <c r="D151">
        <f>VLOOKUP($A151,'table 1008C'!$C$10:$O$796,V$3,FALSE)</f>
        <v>102</v>
      </c>
      <c r="E151">
        <f>VLOOKUP($A151,'table 1008C'!$C$10:$O$796,W$3,FALSE)</f>
        <v>174</v>
      </c>
      <c r="F151">
        <f>VLOOKUP($A151,'table 1008C'!$C$10:$O$796,X$3,FALSE)</f>
        <v>456</v>
      </c>
      <c r="G151">
        <f>VLOOKUP($A151,'table 1008C'!$C$10:$O$796,Y$3,FALSE)</f>
        <v>456</v>
      </c>
      <c r="H151">
        <f>VLOOKUP($A151,'table 1008C'!$C$10:$O$796,Z$3,FALSE)</f>
        <v>265</v>
      </c>
      <c r="I151">
        <f>VLOOKUP($A151,'table 1008C'!$C$10:$O$796,AA$3,FALSE)</f>
        <v>786</v>
      </c>
      <c r="J151">
        <f>VLOOKUP($A151,'table 1008C'!$C$10:$O$796,AB$3,FALSE)</f>
        <v>71</v>
      </c>
      <c r="K151">
        <f>VLOOKUP($A151,'table 1008C'!$C$10:$O$796,AC$3,FALSE)</f>
        <v>40</v>
      </c>
      <c r="L151">
        <f>VLOOKUP($A151,'table 1008C'!$C$10:$O$796,AD$3,FALSE)</f>
        <v>29</v>
      </c>
      <c r="M151">
        <f>VLOOKUP($A151,'table 1008C'!$C$10:$O$796,AE$3,FALSE)</f>
        <v>51</v>
      </c>
      <c r="N151">
        <f>VLOOKUP($A151,'table 1008C'!$C$10:$O$796,AF$3,FALSE)</f>
        <v>38</v>
      </c>
      <c r="O151">
        <f>VLOOKUP($A151,'table 1008C'!$C$10:$O$796,AG$3,FALSE)</f>
        <v>285</v>
      </c>
      <c r="V151">
        <f>IF(D151="..","..",VLOOKUP($A151,'16-64 population'!$A$8:$L$432,V$3,FALSE))</f>
        <v>148498</v>
      </c>
      <c r="W151">
        <f>IF(E151="..","..",VLOOKUP($A151,'16-64 population'!$A$8:$L$432,W$3,FALSE))</f>
        <v>149852</v>
      </c>
      <c r="X151">
        <f>IF(F151="..","..",VLOOKUP($A151,'16-64 population'!$A$8:$L$432,X$3,FALSE))</f>
        <v>150839</v>
      </c>
      <c r="Y151">
        <f>IF(G151="..","..",VLOOKUP($A151,'16-64 population'!$A$8:$L$432,Y$3,FALSE))</f>
        <v>150726</v>
      </c>
      <c r="Z151">
        <f>IF(H151="..","..",VLOOKUP($A151,'16-64 population'!$A$8:$L$432,Z$3,FALSE))</f>
        <v>151462</v>
      </c>
      <c r="AA151">
        <f>IF(I151="..","..",VLOOKUP($A151,'16-64 population'!$A$8:$L$432,AA$3,FALSE))</f>
        <v>153250</v>
      </c>
      <c r="AB151">
        <f>IF(J151="..","..",VLOOKUP($A151,'16-64 population'!$A$8:$L$432,AB$3,FALSE))</f>
        <v>155296</v>
      </c>
      <c r="AC151">
        <f>IF(K151="..","..",VLOOKUP($A151,'16-64 population'!$A$8:$L$432,AC$3,FALSE))</f>
        <v>157314</v>
      </c>
      <c r="AD151">
        <f>IF(L151="..","..",VLOOKUP($A151,'16-64 population'!$A$8:$L$432,AD$3,FALSE))</f>
        <v>158793</v>
      </c>
      <c r="AE151">
        <f>IF(M151="..","..",VLOOKUP($A151,'16-64 population'!$A$8:$L$432,AE$3,FALSE))</f>
        <v>159596</v>
      </c>
      <c r="AF151">
        <f>IF(N151="..","..",VLOOKUP($A151,'16-64 population'!$A$8:$L$432,AF$3,FALSE))</f>
        <v>160180</v>
      </c>
      <c r="AG151">
        <f>IF(O151="..","..",VLOOKUP($A151,'16-64 population'!$A$8:$M$432,AG$3,FALSE))</f>
        <v>160925</v>
      </c>
      <c r="AM151">
        <f t="shared" si="23"/>
        <v>0.68687793775000339</v>
      </c>
      <c r="AN151">
        <f t="shared" si="24"/>
        <v>1.1611456637215385</v>
      </c>
      <c r="AO151">
        <f t="shared" si="25"/>
        <v>3.0230908452058154</v>
      </c>
      <c r="AP151">
        <f t="shared" si="26"/>
        <v>3.0253572708092831</v>
      </c>
      <c r="AQ151">
        <f t="shared" si="27"/>
        <v>1.7496137645085896</v>
      </c>
      <c r="AR151">
        <f t="shared" si="28"/>
        <v>5.128874388254486</v>
      </c>
      <c r="AS151">
        <f t="shared" si="29"/>
        <v>0.45719142798269113</v>
      </c>
      <c r="AT151">
        <f t="shared" si="30"/>
        <v>0.25426853299769886</v>
      </c>
      <c r="AU151">
        <f t="shared" si="31"/>
        <v>0.18262769769448275</v>
      </c>
      <c r="AV151">
        <f t="shared" si="32"/>
        <v>0.31955688112484021</v>
      </c>
      <c r="AW151">
        <f t="shared" si="33"/>
        <v>0.23723311274815831</v>
      </c>
      <c r="AX151">
        <f t="shared" si="33"/>
        <v>1.7710113406866552</v>
      </c>
    </row>
    <row r="152" spans="1:50" x14ac:dyDescent="0.3">
      <c r="A152" t="s">
        <v>49</v>
      </c>
      <c r="B152" t="str">
        <f>VLOOKUP($A152,class!$A$1:$B$455,2,FALSE)</f>
        <v>Unitary Authority</v>
      </c>
      <c r="C152" t="str">
        <f>IFERROR(VLOOKUP($A152,classifications!A$3:C$334,3,FALSE),VLOOKUP($A152,classifications!I$2:K$28,3,FALSE))</f>
        <v>Predominantly Rural</v>
      </c>
      <c r="D152">
        <f>VLOOKUP($A152,'table 1008C'!$C$10:$O$796,V$3,FALSE)</f>
        <v>206</v>
      </c>
      <c r="E152">
        <f>VLOOKUP($A152,'table 1008C'!$C$10:$O$796,W$3,FALSE)</f>
        <v>147</v>
      </c>
      <c r="F152">
        <f>VLOOKUP($A152,'table 1008C'!$C$10:$O$796,X$3,FALSE)</f>
        <v>106</v>
      </c>
      <c r="G152">
        <f>VLOOKUP($A152,'table 1008C'!$C$10:$O$796,Y$3,FALSE)</f>
        <v>67</v>
      </c>
      <c r="H152">
        <f>VLOOKUP($A152,'table 1008C'!$C$10:$O$796,Z$3,FALSE)</f>
        <v>124</v>
      </c>
      <c r="I152">
        <f>VLOOKUP($A152,'table 1008C'!$C$10:$O$796,AA$3,FALSE)</f>
        <v>176</v>
      </c>
      <c r="J152">
        <f>VLOOKUP($A152,'table 1008C'!$C$10:$O$796,AB$3,FALSE)</f>
        <v>65</v>
      </c>
      <c r="K152">
        <f>VLOOKUP($A152,'table 1008C'!$C$10:$O$796,AC$3,FALSE)</f>
        <v>110</v>
      </c>
      <c r="L152">
        <f>VLOOKUP($A152,'table 1008C'!$C$10:$O$796,AD$3,FALSE)</f>
        <v>149</v>
      </c>
      <c r="M152">
        <f>VLOOKUP($A152,'table 1008C'!$C$10:$O$796,AE$3,FALSE)</f>
        <v>219</v>
      </c>
      <c r="N152">
        <f>VLOOKUP($A152,'table 1008C'!$C$10:$O$796,AF$3,FALSE)</f>
        <v>258</v>
      </c>
      <c r="O152">
        <f>VLOOKUP($A152,'table 1008C'!$C$10:$O$796,AG$3,FALSE)</f>
        <v>199</v>
      </c>
      <c r="V152">
        <f>IF(D152="..","..",VLOOKUP($A152,'16-64 population'!$A$8:$L$432,V$3,FALSE))</f>
        <v>113111</v>
      </c>
      <c r="W152">
        <f>IF(E152="..","..",VLOOKUP($A152,'16-64 population'!$A$8:$L$432,W$3,FALSE))</f>
        <v>112891</v>
      </c>
      <c r="X152">
        <f>IF(F152="..","..",VLOOKUP($A152,'16-64 population'!$A$8:$L$432,X$3,FALSE))</f>
        <v>112890</v>
      </c>
      <c r="Y152">
        <f>IF(G152="..","..",VLOOKUP($A152,'16-64 population'!$A$8:$L$432,Y$3,FALSE))</f>
        <v>112818</v>
      </c>
      <c r="Z152">
        <f>IF(H152="..","..",VLOOKUP($A152,'16-64 population'!$A$8:$L$432,Z$3,FALSE))</f>
        <v>112645</v>
      </c>
      <c r="AA152">
        <f>IF(I152="..","..",VLOOKUP($A152,'16-64 population'!$A$8:$L$432,AA$3,FALSE))</f>
        <v>112810</v>
      </c>
      <c r="AB152">
        <f>IF(J152="..","..",VLOOKUP($A152,'16-64 population'!$A$8:$L$432,AB$3,FALSE))</f>
        <v>112845</v>
      </c>
      <c r="AC152">
        <f>IF(K152="..","..",VLOOKUP($A152,'16-64 population'!$A$8:$L$432,AC$3,FALSE))</f>
        <v>112989</v>
      </c>
      <c r="AD152">
        <f>IF(L152="..","..",VLOOKUP($A152,'16-64 population'!$A$8:$L$432,AD$3,FALSE))</f>
        <v>113359</v>
      </c>
      <c r="AE152">
        <f>IF(M152="..","..",VLOOKUP($A152,'16-64 population'!$A$8:$L$432,AE$3,FALSE))</f>
        <v>113269</v>
      </c>
      <c r="AF152">
        <f>IF(N152="..","..",VLOOKUP($A152,'16-64 population'!$A$8:$L$432,AF$3,FALSE))</f>
        <v>112892</v>
      </c>
      <c r="AG152">
        <f>IF(O152="..","..",VLOOKUP($A152,'16-64 population'!$A$8:$M$432,AG$3,FALSE))</f>
        <v>113009</v>
      </c>
      <c r="AM152">
        <f t="shared" si="23"/>
        <v>1.8212198636737364</v>
      </c>
      <c r="AN152">
        <f t="shared" si="24"/>
        <v>1.3021410032686396</v>
      </c>
      <c r="AO152">
        <f t="shared" si="25"/>
        <v>0.93896713615023475</v>
      </c>
      <c r="AP152">
        <f t="shared" si="26"/>
        <v>0.59387686362105341</v>
      </c>
      <c r="AQ152">
        <f t="shared" si="27"/>
        <v>1.1008034089395891</v>
      </c>
      <c r="AR152">
        <f t="shared" si="28"/>
        <v>1.5601453771828739</v>
      </c>
      <c r="AS152">
        <f t="shared" si="29"/>
        <v>0.57601134299260048</v>
      </c>
      <c r="AT152">
        <f t="shared" si="30"/>
        <v>0.97354609740771225</v>
      </c>
      <c r="AU152">
        <f t="shared" si="31"/>
        <v>1.3144082075529955</v>
      </c>
      <c r="AV152">
        <f t="shared" si="32"/>
        <v>1.9334504586426999</v>
      </c>
      <c r="AW152">
        <f t="shared" si="33"/>
        <v>2.2853700882259149</v>
      </c>
      <c r="AX152">
        <f t="shared" si="33"/>
        <v>1.7609216965020484</v>
      </c>
    </row>
    <row r="153" spans="1:50" x14ac:dyDescent="0.3">
      <c r="A153" t="s">
        <v>288</v>
      </c>
      <c r="B153" t="str">
        <f>VLOOKUP($A153,class!$A$1:$B$455,2,FALSE)</f>
        <v>Shire County</v>
      </c>
      <c r="C153" t="str">
        <f>IFERROR(VLOOKUP($A153,classifications!A$3:C$334,3,FALSE),VLOOKUP($A153,classifications!I$2:K$28,3,FALSE))</f>
        <v>Predominantly Urban</v>
      </c>
      <c r="D153">
        <f>VLOOKUP($A153,'table 1008C'!$C$10:$O$796,V$3,FALSE)</f>
        <v>1410</v>
      </c>
      <c r="E153">
        <f>VLOOKUP($A153,'table 1008C'!$C$10:$O$796,W$3,FALSE)</f>
        <v>1238</v>
      </c>
      <c r="F153">
        <f>VLOOKUP($A153,'table 1008C'!$C$10:$O$796,X$3,FALSE)</f>
        <v>994</v>
      </c>
      <c r="G153">
        <f>VLOOKUP($A153,'table 1008C'!$C$10:$O$796,Y$3,FALSE)</f>
        <v>835</v>
      </c>
      <c r="H153">
        <f>VLOOKUP($A153,'table 1008C'!$C$10:$O$796,Z$3,FALSE)</f>
        <v>634</v>
      </c>
      <c r="I153">
        <f>VLOOKUP($A153,'table 1008C'!$C$10:$O$796,AA$3,FALSE)</f>
        <v>1011</v>
      </c>
      <c r="J153">
        <f>VLOOKUP($A153,'table 1008C'!$C$10:$O$796,AB$3,FALSE)</f>
        <v>680</v>
      </c>
      <c r="K153">
        <f>VLOOKUP($A153,'table 1008C'!$C$10:$O$796,AC$3,FALSE)</f>
        <v>684</v>
      </c>
      <c r="L153">
        <f>VLOOKUP($A153,'table 1008C'!$C$10:$O$796,AD$3,FALSE)</f>
        <v>939</v>
      </c>
      <c r="M153">
        <f>VLOOKUP($A153,'table 1008C'!$C$10:$O$796,AE$3,FALSE)</f>
        <v>1356</v>
      </c>
      <c r="N153">
        <f>VLOOKUP($A153,'table 1008C'!$C$10:$O$796,AF$3,FALSE)</f>
        <v>1005</v>
      </c>
      <c r="O153">
        <f>VLOOKUP($A153,'table 1008C'!$C$10:$O$796,AG$3,FALSE)</f>
        <v>1541</v>
      </c>
      <c r="V153">
        <f>IF(D153="..","..",VLOOKUP($A153,'16-64 population'!$A$8:$L$432,V$3,FALSE))</f>
        <v>708136</v>
      </c>
      <c r="W153">
        <f>IF(E153="..","..",VLOOKUP($A153,'16-64 population'!$A$8:$L$432,W$3,FALSE))</f>
        <v>714260</v>
      </c>
      <c r="X153">
        <f>IF(F153="..","..",VLOOKUP($A153,'16-64 population'!$A$8:$L$432,X$3,FALSE))</f>
        <v>720473</v>
      </c>
      <c r="Y153">
        <f>IF(G153="..","..",VLOOKUP($A153,'16-64 population'!$A$8:$L$432,Y$3,FALSE))</f>
        <v>720031</v>
      </c>
      <c r="Z153">
        <f>IF(H153="..","..",VLOOKUP($A153,'16-64 population'!$A$8:$L$432,Z$3,FALSE))</f>
        <v>724039</v>
      </c>
      <c r="AA153">
        <f>IF(I153="..","..",VLOOKUP($A153,'16-64 population'!$A$8:$L$432,AA$3,FALSE))</f>
        <v>729693</v>
      </c>
      <c r="AB153">
        <f>IF(J153="..","..",VLOOKUP($A153,'16-64 population'!$A$8:$L$432,AB$3,FALSE))</f>
        <v>734986</v>
      </c>
      <c r="AC153">
        <f>IF(K153="..","..",VLOOKUP($A153,'16-64 population'!$A$8:$L$432,AC$3,FALSE))</f>
        <v>740007</v>
      </c>
      <c r="AD153">
        <f>IF(L153="..","..",VLOOKUP($A153,'16-64 population'!$A$8:$L$432,AD$3,FALSE))</f>
        <v>740327</v>
      </c>
      <c r="AE153">
        <f>IF(M153="..","..",VLOOKUP($A153,'16-64 population'!$A$8:$L$432,AE$3,FALSE))</f>
        <v>739509</v>
      </c>
      <c r="AF153">
        <f>IF(N153="..","..",VLOOKUP($A153,'16-64 population'!$A$8:$L$432,AF$3,FALSE))</f>
        <v>739879</v>
      </c>
      <c r="AG153">
        <f>IF(O153="..","..",VLOOKUP($A153,'16-64 population'!$A$8:$M$432,AG$3,FALSE))</f>
        <v>743114</v>
      </c>
      <c r="AM153">
        <f t="shared" si="23"/>
        <v>1.9911429442931867</v>
      </c>
      <c r="AN153">
        <f t="shared" si="24"/>
        <v>1.7332623974463082</v>
      </c>
      <c r="AO153">
        <f t="shared" si="25"/>
        <v>1.379649202676575</v>
      </c>
      <c r="AP153">
        <f t="shared" si="26"/>
        <v>1.1596722918874327</v>
      </c>
      <c r="AQ153">
        <f t="shared" si="27"/>
        <v>0.87564343909651277</v>
      </c>
      <c r="AR153">
        <f t="shared" si="28"/>
        <v>1.3855141819916048</v>
      </c>
      <c r="AS153">
        <f t="shared" si="29"/>
        <v>0.92518769064988993</v>
      </c>
      <c r="AT153">
        <f t="shared" si="30"/>
        <v>0.92431558079856013</v>
      </c>
      <c r="AU153">
        <f t="shared" si="31"/>
        <v>1.2683584416075599</v>
      </c>
      <c r="AV153">
        <f t="shared" si="32"/>
        <v>1.8336490833782955</v>
      </c>
      <c r="AW153">
        <f t="shared" si="33"/>
        <v>1.3583302134538215</v>
      </c>
      <c r="AX153">
        <f t="shared" si="33"/>
        <v>2.0737060531762288</v>
      </c>
    </row>
    <row r="154" spans="1:50" x14ac:dyDescent="0.3">
      <c r="A154" t="s">
        <v>299</v>
      </c>
      <c r="B154" t="str">
        <f>VLOOKUP($A154,class!$A$1:$B$455,2,FALSE)</f>
        <v>Shire District</v>
      </c>
      <c r="C154" t="str">
        <f>IFERROR(VLOOKUP($A154,classifications!A$3:C$334,3,FALSE),VLOOKUP($A154,classifications!I$2:K$28,3,FALSE))</f>
        <v>Predominantly Urban</v>
      </c>
      <c r="D154">
        <f>VLOOKUP($A154,'table 1008C'!$C$10:$O$796,V$3,FALSE)</f>
        <v>175</v>
      </c>
      <c r="E154">
        <f>VLOOKUP($A154,'table 1008C'!$C$10:$O$796,W$3,FALSE)</f>
        <v>56</v>
      </c>
      <c r="F154">
        <f>VLOOKUP($A154,'table 1008C'!$C$10:$O$796,X$3,FALSE)</f>
        <v>62</v>
      </c>
      <c r="G154">
        <f>VLOOKUP($A154,'table 1008C'!$C$10:$O$796,Y$3,FALSE)</f>
        <v>153</v>
      </c>
      <c r="H154">
        <f>VLOOKUP($A154,'table 1008C'!$C$10:$O$796,Z$3,FALSE)</f>
        <v>54</v>
      </c>
      <c r="I154">
        <f>VLOOKUP($A154,'table 1008C'!$C$10:$O$796,AA$3,FALSE)</f>
        <v>19</v>
      </c>
      <c r="J154">
        <f>VLOOKUP($A154,'table 1008C'!$C$10:$O$796,AB$3,FALSE)</f>
        <v>45</v>
      </c>
      <c r="K154">
        <f>VLOOKUP($A154,'table 1008C'!$C$10:$O$796,AC$3,FALSE)</f>
        <v>8</v>
      </c>
      <c r="L154">
        <f>VLOOKUP($A154,'table 1008C'!$C$10:$O$796,AD$3,FALSE)</f>
        <v>25</v>
      </c>
      <c r="M154">
        <f>VLOOKUP($A154,'table 1008C'!$C$10:$O$796,AE$3,FALSE)</f>
        <v>91</v>
      </c>
      <c r="N154">
        <f>VLOOKUP($A154,'table 1008C'!$C$10:$O$796,AF$3,FALSE)</f>
        <v>66</v>
      </c>
      <c r="O154">
        <f>VLOOKUP($A154,'table 1008C'!$C$10:$O$796,AG$3,FALSE)</f>
        <v>18</v>
      </c>
      <c r="V154">
        <f>IF(D154="..","..",VLOOKUP($A154,'16-64 population'!$A$8:$L$432,V$3,FALSE))</f>
        <v>62782</v>
      </c>
      <c r="W154">
        <f>IF(E154="..","..",VLOOKUP($A154,'16-64 population'!$A$8:$L$432,W$3,FALSE))</f>
        <v>63242</v>
      </c>
      <c r="X154">
        <f>IF(F154="..","..",VLOOKUP($A154,'16-64 population'!$A$8:$L$432,X$3,FALSE))</f>
        <v>63610</v>
      </c>
      <c r="Y154">
        <f>IF(G154="..","..",VLOOKUP($A154,'16-64 population'!$A$8:$L$432,Y$3,FALSE))</f>
        <v>63277</v>
      </c>
      <c r="Z154">
        <f>IF(H154="..","..",VLOOKUP($A154,'16-64 population'!$A$8:$L$432,Z$3,FALSE))</f>
        <v>63270</v>
      </c>
      <c r="AA154">
        <f>IF(I154="..","..",VLOOKUP($A154,'16-64 population'!$A$8:$L$432,AA$3,FALSE))</f>
        <v>63424</v>
      </c>
      <c r="AB154">
        <f>IF(J154="..","..",VLOOKUP($A154,'16-64 population'!$A$8:$L$432,AB$3,FALSE))</f>
        <v>63502</v>
      </c>
      <c r="AC154">
        <f>IF(K154="..","..",VLOOKUP($A154,'16-64 population'!$A$8:$L$432,AC$3,FALSE))</f>
        <v>63390</v>
      </c>
      <c r="AD154">
        <f>IF(L154="..","..",VLOOKUP($A154,'16-64 population'!$A$8:$L$432,AD$3,FALSE))</f>
        <v>63228</v>
      </c>
      <c r="AE154">
        <f>IF(M154="..","..",VLOOKUP($A154,'16-64 population'!$A$8:$L$432,AE$3,FALSE))</f>
        <v>63081</v>
      </c>
      <c r="AF154">
        <f>IF(N154="..","..",VLOOKUP($A154,'16-64 population'!$A$8:$L$432,AF$3,FALSE))</f>
        <v>63209</v>
      </c>
      <c r="AG154">
        <f>IF(O154="..","..",VLOOKUP($A154,'16-64 population'!$A$8:$M$432,AG$3,FALSE))</f>
        <v>63569</v>
      </c>
      <c r="AM154">
        <f t="shared" si="23"/>
        <v>2.7874231467618107</v>
      </c>
      <c r="AN154">
        <f t="shared" si="24"/>
        <v>0.88548749248916858</v>
      </c>
      <c r="AO154">
        <f t="shared" si="25"/>
        <v>0.97468951422732275</v>
      </c>
      <c r="AP154">
        <f t="shared" si="26"/>
        <v>2.417940167833494</v>
      </c>
      <c r="AQ154">
        <f t="shared" si="27"/>
        <v>0.8534850640113798</v>
      </c>
      <c r="AR154">
        <f t="shared" si="28"/>
        <v>0.29957114026236126</v>
      </c>
      <c r="AS154">
        <f t="shared" si="29"/>
        <v>0.70863909798116587</v>
      </c>
      <c r="AT154">
        <f t="shared" si="30"/>
        <v>0.12620287111531786</v>
      </c>
      <c r="AU154">
        <f t="shared" si="31"/>
        <v>0.39539444549882963</v>
      </c>
      <c r="AV154">
        <f t="shared" si="32"/>
        <v>1.4425896862763747</v>
      </c>
      <c r="AW154">
        <f t="shared" si="33"/>
        <v>1.0441551044946131</v>
      </c>
      <c r="AX154">
        <f t="shared" si="33"/>
        <v>0.28315688464503136</v>
      </c>
    </row>
    <row r="155" spans="1:50" x14ac:dyDescent="0.3">
      <c r="A155" t="s">
        <v>246</v>
      </c>
      <c r="B155" t="str">
        <f>VLOOKUP($A155,class!$A$1:$B$455,2,FALSE)</f>
        <v>Shire District</v>
      </c>
      <c r="C155" t="str">
        <f>IFERROR(VLOOKUP($A155,classifications!A$3:C$334,3,FALSE),VLOOKUP($A155,classifications!I$2:K$28,3,FALSE))</f>
        <v>Predominantly Rural</v>
      </c>
      <c r="D155">
        <f>VLOOKUP($A155,'table 1008C'!$C$10:$O$796,V$3,FALSE)</f>
        <v>19</v>
      </c>
      <c r="E155">
        <f>VLOOKUP($A155,'table 1008C'!$C$10:$O$796,W$3,FALSE)</f>
        <v>22</v>
      </c>
      <c r="F155">
        <f>VLOOKUP($A155,'table 1008C'!$C$10:$O$796,X$3,FALSE)</f>
        <v>37</v>
      </c>
      <c r="G155">
        <f>VLOOKUP($A155,'table 1008C'!$C$10:$O$796,Y$3,FALSE)</f>
        <v>54</v>
      </c>
      <c r="H155">
        <f>VLOOKUP($A155,'table 1008C'!$C$10:$O$796,Z$3,FALSE)</f>
        <v>2</v>
      </c>
      <c r="I155">
        <f>VLOOKUP($A155,'table 1008C'!$C$10:$O$796,AA$3,FALSE)</f>
        <v>57</v>
      </c>
      <c r="J155">
        <f>VLOOKUP($A155,'table 1008C'!$C$10:$O$796,AB$3,FALSE)</f>
        <v>36</v>
      </c>
      <c r="K155">
        <f>VLOOKUP($A155,'table 1008C'!$C$10:$O$796,AC$3,FALSE)</f>
        <v>53</v>
      </c>
      <c r="L155">
        <f>VLOOKUP($A155,'table 1008C'!$C$10:$O$796,AD$3,FALSE)</f>
        <v>31</v>
      </c>
      <c r="M155">
        <f>VLOOKUP($A155,'table 1008C'!$C$10:$O$796,AE$3,FALSE)</f>
        <v>138</v>
      </c>
      <c r="N155">
        <f>VLOOKUP($A155,'table 1008C'!$C$10:$O$796,AF$3,FALSE)</f>
        <v>33</v>
      </c>
      <c r="O155">
        <f>VLOOKUP($A155,'table 1008C'!$C$10:$O$796,AG$3,FALSE)</f>
        <v>34</v>
      </c>
      <c r="V155">
        <f>IF(D155="..","..",VLOOKUP($A155,'16-64 population'!$A$8:$L$432,V$3,FALSE))</f>
        <v>58981</v>
      </c>
      <c r="W155">
        <f>IF(E155="..","..",VLOOKUP($A155,'16-64 population'!$A$8:$L$432,W$3,FALSE))</f>
        <v>58877</v>
      </c>
      <c r="X155">
        <f>IF(F155="..","..",VLOOKUP($A155,'16-64 population'!$A$8:$L$432,X$3,FALSE))</f>
        <v>58694</v>
      </c>
      <c r="Y155">
        <f>IF(G155="..","..",VLOOKUP($A155,'16-64 population'!$A$8:$L$432,Y$3,FALSE))</f>
        <v>58282</v>
      </c>
      <c r="Z155">
        <f>IF(H155="..","..",VLOOKUP($A155,'16-64 population'!$A$8:$L$432,Z$3,FALSE))</f>
        <v>57920</v>
      </c>
      <c r="AA155">
        <f>IF(I155="..","..",VLOOKUP($A155,'16-64 population'!$A$8:$L$432,AA$3,FALSE))</f>
        <v>57777</v>
      </c>
      <c r="AB155">
        <f>IF(J155="..","..",VLOOKUP($A155,'16-64 population'!$A$8:$L$432,AB$3,FALSE))</f>
        <v>57674</v>
      </c>
      <c r="AC155">
        <f>IF(K155="..","..",VLOOKUP($A155,'16-64 population'!$A$8:$L$432,AC$3,FALSE))</f>
        <v>57539</v>
      </c>
      <c r="AD155">
        <f>IF(L155="..","..",VLOOKUP($A155,'16-64 population'!$A$8:$L$432,AD$3,FALSE))</f>
        <v>57526</v>
      </c>
      <c r="AE155">
        <f>IF(M155="..","..",VLOOKUP($A155,'16-64 population'!$A$8:$L$432,AE$3,FALSE))</f>
        <v>57234</v>
      </c>
      <c r="AF155">
        <f>IF(N155="..","..",VLOOKUP($A155,'16-64 population'!$A$8:$L$432,AF$3,FALSE))</f>
        <v>57102</v>
      </c>
      <c r="AG155">
        <f>IF(O155="..","..",VLOOKUP($A155,'16-64 population'!$A$8:$M$432,AG$3,FALSE))</f>
        <v>57044</v>
      </c>
      <c r="AM155">
        <f t="shared" si="23"/>
        <v>0.32213763754429392</v>
      </c>
      <c r="AN155">
        <f t="shared" si="24"/>
        <v>0.37366034274844168</v>
      </c>
      <c r="AO155">
        <f t="shared" si="25"/>
        <v>0.63038811462841171</v>
      </c>
      <c r="AP155">
        <f t="shared" si="26"/>
        <v>0.92652963179026115</v>
      </c>
      <c r="AQ155">
        <f t="shared" si="27"/>
        <v>3.4530386740331494E-2</v>
      </c>
      <c r="AR155">
        <f t="shared" si="28"/>
        <v>0.98655174204268137</v>
      </c>
      <c r="AS155">
        <f t="shared" si="29"/>
        <v>0.62419807885702394</v>
      </c>
      <c r="AT155">
        <f t="shared" si="30"/>
        <v>0.92111437459809864</v>
      </c>
      <c r="AU155">
        <f t="shared" si="31"/>
        <v>0.53888676424573234</v>
      </c>
      <c r="AV155">
        <f t="shared" si="32"/>
        <v>2.4111542090365865</v>
      </c>
      <c r="AW155">
        <f t="shared" si="33"/>
        <v>0.57791320794367973</v>
      </c>
      <c r="AX155">
        <f t="shared" si="33"/>
        <v>0.59603113386158058</v>
      </c>
    </row>
    <row r="156" spans="1:50" x14ac:dyDescent="0.3">
      <c r="A156" t="s">
        <v>156</v>
      </c>
      <c r="B156" t="str">
        <f>VLOOKUP($A156,class!$A$1:$B$455,2,FALSE)</f>
        <v>London Borough</v>
      </c>
      <c r="C156" t="str">
        <f>IFERROR(VLOOKUP($A156,classifications!A$3:C$334,3,FALSE),VLOOKUP($A156,classifications!I$2:K$28,3,FALSE))</f>
        <v>Predominantly Urban</v>
      </c>
      <c r="D156">
        <f>VLOOKUP($A156,'table 1008C'!$C$10:$O$796,V$3,FALSE)</f>
        <v>410</v>
      </c>
      <c r="E156">
        <f>VLOOKUP($A156,'table 1008C'!$C$10:$O$796,W$3,FALSE)</f>
        <v>383</v>
      </c>
      <c r="F156">
        <f>VLOOKUP($A156,'table 1008C'!$C$10:$O$796,X$3,FALSE)</f>
        <v>665</v>
      </c>
      <c r="G156">
        <f>VLOOKUP($A156,'table 1008C'!$C$10:$O$796,Y$3,FALSE)</f>
        <v>202</v>
      </c>
      <c r="H156">
        <f>VLOOKUP($A156,'table 1008C'!$C$10:$O$796,Z$3,FALSE)</f>
        <v>126</v>
      </c>
      <c r="I156">
        <f>VLOOKUP($A156,'table 1008C'!$C$10:$O$796,AA$3,FALSE)</f>
        <v>289</v>
      </c>
      <c r="J156">
        <f>VLOOKUP($A156,'table 1008C'!$C$10:$O$796,AB$3,FALSE)</f>
        <v>95</v>
      </c>
      <c r="K156">
        <f>VLOOKUP($A156,'table 1008C'!$C$10:$O$796,AC$3,FALSE)</f>
        <v>121</v>
      </c>
      <c r="L156">
        <f>VLOOKUP($A156,'table 1008C'!$C$10:$O$796,AD$3,FALSE)</f>
        <v>62</v>
      </c>
      <c r="M156">
        <f>VLOOKUP($A156,'table 1008C'!$C$10:$O$796,AE$3,FALSE)</f>
        <v>216</v>
      </c>
      <c r="N156">
        <f>VLOOKUP($A156,'table 1008C'!$C$10:$O$796,AF$3,FALSE)</f>
        <v>126</v>
      </c>
      <c r="O156">
        <f>VLOOKUP($A156,'table 1008C'!$C$10:$O$796,AG$3,FALSE)</f>
        <v>168</v>
      </c>
      <c r="V156">
        <f>IF(D156="..","..",VLOOKUP($A156,'16-64 population'!$A$8:$L$432,V$3,FALSE))</f>
        <v>175658</v>
      </c>
      <c r="W156">
        <f>IF(E156="..","..",VLOOKUP($A156,'16-64 population'!$A$8:$L$432,W$3,FALSE))</f>
        <v>178204</v>
      </c>
      <c r="X156">
        <f>IF(F156="..","..",VLOOKUP($A156,'16-64 population'!$A$8:$L$432,X$3,FALSE))</f>
        <v>182832</v>
      </c>
      <c r="Y156">
        <f>IF(G156="..","..",VLOOKUP($A156,'16-64 population'!$A$8:$L$432,Y$3,FALSE))</f>
        <v>185462</v>
      </c>
      <c r="Z156">
        <f>IF(H156="..","..",VLOOKUP($A156,'16-64 population'!$A$8:$L$432,Z$3,FALSE))</f>
        <v>187842</v>
      </c>
      <c r="AA156">
        <f>IF(I156="..","..",VLOOKUP($A156,'16-64 population'!$A$8:$L$432,AA$3,FALSE))</f>
        <v>190949</v>
      </c>
      <c r="AB156">
        <f>IF(J156="..","..",VLOOKUP($A156,'16-64 population'!$A$8:$L$432,AB$3,FALSE))</f>
        <v>193667</v>
      </c>
      <c r="AC156">
        <f>IF(K156="..","..",VLOOKUP($A156,'16-64 population'!$A$8:$L$432,AC$3,FALSE))</f>
        <v>195549</v>
      </c>
      <c r="AD156">
        <f>IF(L156="..","..",VLOOKUP($A156,'16-64 population'!$A$8:$L$432,AD$3,FALSE))</f>
        <v>196612</v>
      </c>
      <c r="AE156">
        <f>IF(M156="..","..",VLOOKUP($A156,'16-64 population'!$A$8:$L$432,AE$3,FALSE))</f>
        <v>197636</v>
      </c>
      <c r="AF156">
        <f>IF(N156="..","..",VLOOKUP($A156,'16-64 population'!$A$8:$L$432,AF$3,FALSE))</f>
        <v>198249</v>
      </c>
      <c r="AG156">
        <f>IF(O156="..","..",VLOOKUP($A156,'16-64 population'!$A$8:$M$432,AG$3,FALSE))</f>
        <v>199349</v>
      </c>
      <c r="AM156">
        <f t="shared" si="23"/>
        <v>2.3340809983035218</v>
      </c>
      <c r="AN156">
        <f t="shared" si="24"/>
        <v>2.1492222396803662</v>
      </c>
      <c r="AO156">
        <f t="shared" si="25"/>
        <v>3.6372188675942945</v>
      </c>
      <c r="AP156">
        <f t="shared" si="26"/>
        <v>1.0891719058351577</v>
      </c>
      <c r="AQ156">
        <f t="shared" si="27"/>
        <v>0.67077650365732899</v>
      </c>
      <c r="AR156">
        <f t="shared" si="28"/>
        <v>1.5134931316739024</v>
      </c>
      <c r="AS156">
        <f t="shared" si="29"/>
        <v>0.49053271853232611</v>
      </c>
      <c r="AT156">
        <f t="shared" si="30"/>
        <v>0.61877074288285794</v>
      </c>
      <c r="AU156">
        <f t="shared" si="31"/>
        <v>0.31534189164445708</v>
      </c>
      <c r="AV156">
        <f t="shared" si="32"/>
        <v>1.0929182942378919</v>
      </c>
      <c r="AW156">
        <f t="shared" si="33"/>
        <v>0.63556436602454491</v>
      </c>
      <c r="AX156">
        <f t="shared" si="33"/>
        <v>0.84274312888451919</v>
      </c>
    </row>
    <row r="157" spans="1:50" x14ac:dyDescent="0.3">
      <c r="A157" t="s">
        <v>178</v>
      </c>
      <c r="B157" t="str">
        <f>VLOOKUP($A157,class!$A$1:$B$455,2,FALSE)</f>
        <v>Shire District</v>
      </c>
      <c r="C157" t="str">
        <f>IFERROR(VLOOKUP($A157,classifications!A$3:C$334,3,FALSE),VLOOKUP($A157,classifications!I$2:K$28,3,FALSE))</f>
        <v>Predominantly Rural</v>
      </c>
      <c r="D157">
        <f>VLOOKUP($A157,'table 1008C'!$C$10:$O$796,V$3,FALSE)</f>
        <v>88</v>
      </c>
      <c r="E157">
        <f>VLOOKUP($A157,'table 1008C'!$C$10:$O$796,W$3,FALSE)</f>
        <v>57</v>
      </c>
      <c r="F157">
        <f>VLOOKUP($A157,'table 1008C'!$C$10:$O$796,X$3,FALSE)</f>
        <v>135</v>
      </c>
      <c r="G157">
        <f>VLOOKUP($A157,'table 1008C'!$C$10:$O$796,Y$3,FALSE)</f>
        <v>56</v>
      </c>
      <c r="H157">
        <f>VLOOKUP($A157,'table 1008C'!$C$10:$O$796,Z$3,FALSE)</f>
        <v>115</v>
      </c>
      <c r="I157">
        <f>VLOOKUP($A157,'table 1008C'!$C$10:$O$796,AA$3,FALSE)</f>
        <v>259</v>
      </c>
      <c r="J157">
        <f>VLOOKUP($A157,'table 1008C'!$C$10:$O$796,AB$3,FALSE)</f>
        <v>41</v>
      </c>
      <c r="K157">
        <f>VLOOKUP($A157,'table 1008C'!$C$10:$O$796,AC$3,FALSE)</f>
        <v>150</v>
      </c>
      <c r="L157">
        <f>VLOOKUP($A157,'table 1008C'!$C$10:$O$796,AD$3,FALSE)</f>
        <v>103</v>
      </c>
      <c r="M157">
        <f>VLOOKUP($A157,'table 1008C'!$C$10:$O$796,AE$3,FALSE)</f>
        <v>45</v>
      </c>
      <c r="N157">
        <f>VLOOKUP($A157,'table 1008C'!$C$10:$O$796,AF$3,FALSE)</f>
        <v>154</v>
      </c>
      <c r="O157">
        <f>VLOOKUP($A157,'table 1008C'!$C$10:$O$796,AG$3,FALSE)</f>
        <v>91</v>
      </c>
      <c r="V157">
        <f>IF(D157="..","..",VLOOKUP($A157,'16-64 population'!$A$8:$L$432,V$3,FALSE))</f>
        <v>67401</v>
      </c>
      <c r="W157">
        <f>IF(E157="..","..",VLOOKUP($A157,'16-64 population'!$A$8:$L$432,W$3,FALSE))</f>
        <v>67229</v>
      </c>
      <c r="X157">
        <f>IF(F157="..","..",VLOOKUP($A157,'16-64 population'!$A$8:$L$432,X$3,FALSE))</f>
        <v>67255</v>
      </c>
      <c r="Y157">
        <f>IF(G157="..","..",VLOOKUP($A157,'16-64 population'!$A$8:$L$432,Y$3,FALSE))</f>
        <v>66775</v>
      </c>
      <c r="Z157">
        <f>IF(H157="..","..",VLOOKUP($A157,'16-64 population'!$A$8:$L$432,Z$3,FALSE))</f>
        <v>66477</v>
      </c>
      <c r="AA157">
        <f>IF(I157="..","..",VLOOKUP($A157,'16-64 population'!$A$8:$L$432,AA$3,FALSE))</f>
        <v>66471</v>
      </c>
      <c r="AB157">
        <f>IF(J157="..","..",VLOOKUP($A157,'16-64 population'!$A$8:$L$432,AB$3,FALSE))</f>
        <v>66661</v>
      </c>
      <c r="AC157">
        <f>IF(K157="..","..",VLOOKUP($A157,'16-64 population'!$A$8:$L$432,AC$3,FALSE))</f>
        <v>67097</v>
      </c>
      <c r="AD157">
        <f>IF(L157="..","..",VLOOKUP($A157,'16-64 population'!$A$8:$L$432,AD$3,FALSE))</f>
        <v>67641</v>
      </c>
      <c r="AE157">
        <f>IF(M157="..","..",VLOOKUP($A157,'16-64 population'!$A$8:$L$432,AE$3,FALSE))</f>
        <v>67922</v>
      </c>
      <c r="AF157">
        <f>IF(N157="..","..",VLOOKUP($A157,'16-64 population'!$A$8:$L$432,AF$3,FALSE))</f>
        <v>68010</v>
      </c>
      <c r="AG157">
        <f>IF(O157="..","..",VLOOKUP($A157,'16-64 population'!$A$8:$M$432,AG$3,FALSE))</f>
        <v>68261</v>
      </c>
      <c r="AM157">
        <f t="shared" si="23"/>
        <v>1.3056186109998369</v>
      </c>
      <c r="AN157">
        <f t="shared" si="24"/>
        <v>0.84784839875648899</v>
      </c>
      <c r="AO157">
        <f t="shared" si="25"/>
        <v>2.007285703665155</v>
      </c>
      <c r="AP157">
        <f t="shared" si="26"/>
        <v>0.8386372145263945</v>
      </c>
      <c r="AQ157">
        <f t="shared" si="27"/>
        <v>1.7299216270288971</v>
      </c>
      <c r="AR157">
        <f t="shared" si="28"/>
        <v>3.8964360397767446</v>
      </c>
      <c r="AS157">
        <f t="shared" si="29"/>
        <v>0.61505227944375274</v>
      </c>
      <c r="AT157">
        <f t="shared" si="30"/>
        <v>2.2355693995260593</v>
      </c>
      <c r="AU157">
        <f t="shared" si="31"/>
        <v>1.5227450806463534</v>
      </c>
      <c r="AV157">
        <f t="shared" si="32"/>
        <v>0.66252466064014603</v>
      </c>
      <c r="AW157">
        <f t="shared" si="33"/>
        <v>2.2643728863402437</v>
      </c>
      <c r="AX157">
        <f t="shared" si="33"/>
        <v>1.3331184717481432</v>
      </c>
    </row>
    <row r="158" spans="1:50" x14ac:dyDescent="0.3">
      <c r="A158" t="s">
        <v>346</v>
      </c>
      <c r="B158" t="str">
        <f>VLOOKUP($A158,class!$A$1:$B$455,2,FALSE)</f>
        <v>Shire District</v>
      </c>
      <c r="C158" t="str">
        <f>IFERROR(VLOOKUP($A158,classifications!A$3:C$334,3,FALSE),VLOOKUP($A158,classifications!I$2:K$28,3,FALSE))</f>
        <v>Predominantly Rural</v>
      </c>
      <c r="D158">
        <f>VLOOKUP($A158,'table 1008C'!$C$10:$O$796,V$3,FALSE)</f>
        <v>57</v>
      </c>
      <c r="E158">
        <f>VLOOKUP($A158,'table 1008C'!$C$10:$O$796,W$3,FALSE)</f>
        <v>68</v>
      </c>
      <c r="F158">
        <f>VLOOKUP($A158,'table 1008C'!$C$10:$O$796,X$3,FALSE)</f>
        <v>68</v>
      </c>
      <c r="G158">
        <f>VLOOKUP($A158,'table 1008C'!$C$10:$O$796,Y$3,FALSE)</f>
        <v>103</v>
      </c>
      <c r="H158">
        <f>VLOOKUP($A158,'table 1008C'!$C$10:$O$796,Z$3,FALSE)</f>
        <v>292</v>
      </c>
      <c r="I158">
        <f>VLOOKUP($A158,'table 1008C'!$C$10:$O$796,AA$3,FALSE)</f>
        <v>159</v>
      </c>
      <c r="J158">
        <f>VLOOKUP($A158,'table 1008C'!$C$10:$O$796,AB$3,FALSE)</f>
        <v>167</v>
      </c>
      <c r="K158">
        <f>VLOOKUP($A158,'table 1008C'!$C$10:$O$796,AC$3,FALSE)</f>
        <v>120</v>
      </c>
      <c r="L158">
        <f>VLOOKUP($A158,'table 1008C'!$C$10:$O$796,AD$3,FALSE)</f>
        <v>378</v>
      </c>
      <c r="M158">
        <f>VLOOKUP($A158,'table 1008C'!$C$10:$O$796,AE$3,FALSE)</f>
        <v>553</v>
      </c>
      <c r="N158">
        <f>VLOOKUP($A158,'table 1008C'!$C$10:$O$796,AF$3,FALSE)</f>
        <v>274</v>
      </c>
      <c r="O158">
        <f>VLOOKUP($A158,'table 1008C'!$C$10:$O$796,AG$3,FALSE)</f>
        <v>233</v>
      </c>
      <c r="V158">
        <f>IF(D158="..","..",VLOOKUP($A158,'16-64 population'!$A$8:$L$432,V$3,FALSE))</f>
        <v>80919</v>
      </c>
      <c r="W158">
        <f>IF(E158="..","..",VLOOKUP($A158,'16-64 population'!$A$8:$L$432,W$3,FALSE))</f>
        <v>81350</v>
      </c>
      <c r="X158">
        <f>IF(F158="..","..",VLOOKUP($A158,'16-64 population'!$A$8:$L$432,X$3,FALSE))</f>
        <v>81105</v>
      </c>
      <c r="Y158">
        <f>IF(G158="..","..",VLOOKUP($A158,'16-64 population'!$A$8:$L$432,Y$3,FALSE))</f>
        <v>80467</v>
      </c>
      <c r="Z158">
        <f>IF(H158="..","..",VLOOKUP($A158,'16-64 population'!$A$8:$L$432,Z$3,FALSE))</f>
        <v>80367</v>
      </c>
      <c r="AA158">
        <f>IF(I158="..","..",VLOOKUP($A158,'16-64 population'!$A$8:$L$432,AA$3,FALSE))</f>
        <v>80764</v>
      </c>
      <c r="AB158">
        <f>IF(J158="..","..",VLOOKUP($A158,'16-64 population'!$A$8:$L$432,AB$3,FALSE))</f>
        <v>81600</v>
      </c>
      <c r="AC158">
        <f>IF(K158="..","..",VLOOKUP($A158,'16-64 population'!$A$8:$L$432,AC$3,FALSE))</f>
        <v>82787</v>
      </c>
      <c r="AD158">
        <f>IF(L158="..","..",VLOOKUP($A158,'16-64 population'!$A$8:$L$432,AD$3,FALSE))</f>
        <v>83504</v>
      </c>
      <c r="AE158">
        <f>IF(M158="..","..",VLOOKUP($A158,'16-64 population'!$A$8:$L$432,AE$3,FALSE))</f>
        <v>84359</v>
      </c>
      <c r="AF158">
        <f>IF(N158="..","..",VLOOKUP($A158,'16-64 population'!$A$8:$L$432,AF$3,FALSE))</f>
        <v>84810</v>
      </c>
      <c r="AG158">
        <f>IF(O158="..","..",VLOOKUP($A158,'16-64 population'!$A$8:$M$432,AG$3,FALSE))</f>
        <v>85790</v>
      </c>
      <c r="AM158">
        <f t="shared" si="23"/>
        <v>0.70440811181551921</v>
      </c>
      <c r="AN158">
        <f t="shared" si="24"/>
        <v>0.83589428395820531</v>
      </c>
      <c r="AO158">
        <f t="shared" si="25"/>
        <v>0.8384193329634424</v>
      </c>
      <c r="AP158">
        <f t="shared" si="26"/>
        <v>1.2800278374986018</v>
      </c>
      <c r="AQ158">
        <f t="shared" si="27"/>
        <v>3.6333320890415219</v>
      </c>
      <c r="AR158">
        <f t="shared" si="28"/>
        <v>1.9686989252637315</v>
      </c>
      <c r="AS158">
        <f t="shared" si="29"/>
        <v>2.0465686274509807</v>
      </c>
      <c r="AT158">
        <f t="shared" si="30"/>
        <v>1.4495029412830516</v>
      </c>
      <c r="AU158">
        <f t="shared" si="31"/>
        <v>4.5267292584786354</v>
      </c>
      <c r="AV158">
        <f t="shared" si="32"/>
        <v>6.5553171564385551</v>
      </c>
      <c r="AW158">
        <f t="shared" si="33"/>
        <v>3.2307510906732695</v>
      </c>
      <c r="AX158">
        <f t="shared" si="33"/>
        <v>2.715934258072036</v>
      </c>
    </row>
    <row r="159" spans="1:50" x14ac:dyDescent="0.3">
      <c r="A159" t="s">
        <v>159</v>
      </c>
      <c r="B159" t="str">
        <f>VLOOKUP($A159,class!$A$1:$B$455,2,FALSE)</f>
        <v>London Borough</v>
      </c>
      <c r="C159" t="str">
        <f>IFERROR(VLOOKUP($A159,classifications!A$3:C$334,3,FALSE),VLOOKUP($A159,classifications!I$2:K$28,3,FALSE))</f>
        <v>Predominantly Urban</v>
      </c>
      <c r="D159">
        <f>VLOOKUP($A159,'table 1008C'!$C$10:$O$796,V$3,FALSE)</f>
        <v>455</v>
      </c>
      <c r="E159">
        <f>VLOOKUP($A159,'table 1008C'!$C$10:$O$796,W$3,FALSE)</f>
        <v>681</v>
      </c>
      <c r="F159">
        <f>VLOOKUP($A159,'table 1008C'!$C$10:$O$796,X$3,FALSE)</f>
        <v>342</v>
      </c>
      <c r="G159">
        <f>VLOOKUP($A159,'table 1008C'!$C$10:$O$796,Y$3,FALSE)</f>
        <v>81</v>
      </c>
      <c r="H159">
        <f>VLOOKUP($A159,'table 1008C'!$C$10:$O$796,Z$3,FALSE)</f>
        <v>278</v>
      </c>
      <c r="I159">
        <f>VLOOKUP($A159,'table 1008C'!$C$10:$O$796,AA$3,FALSE)</f>
        <v>730</v>
      </c>
      <c r="J159">
        <f>VLOOKUP($A159,'table 1008C'!$C$10:$O$796,AB$3,FALSE)</f>
        <v>89</v>
      </c>
      <c r="K159">
        <f>VLOOKUP($A159,'table 1008C'!$C$10:$O$796,AC$3,FALSE)</f>
        <v>286</v>
      </c>
      <c r="L159">
        <f>VLOOKUP($A159,'table 1008C'!$C$10:$O$796,AD$3,FALSE)</f>
        <v>319</v>
      </c>
      <c r="M159">
        <f>VLOOKUP($A159,'table 1008C'!$C$10:$O$796,AE$3,FALSE)</f>
        <v>494</v>
      </c>
      <c r="N159">
        <f>VLOOKUP($A159,'table 1008C'!$C$10:$O$796,AF$3,FALSE)</f>
        <v>394</v>
      </c>
      <c r="O159">
        <f>VLOOKUP($A159,'table 1008C'!$C$10:$O$796,AG$3,FALSE)</f>
        <v>143</v>
      </c>
      <c r="V159">
        <f>IF(D159="..","..",VLOOKUP($A159,'16-64 population'!$A$8:$L$432,V$3,FALSE))</f>
        <v>168428</v>
      </c>
      <c r="W159">
        <f>IF(E159="..","..",VLOOKUP($A159,'16-64 population'!$A$8:$L$432,W$3,FALSE))</f>
        <v>172266</v>
      </c>
      <c r="X159">
        <f>IF(F159="..","..",VLOOKUP($A159,'16-64 population'!$A$8:$L$432,X$3,FALSE))</f>
        <v>176220</v>
      </c>
      <c r="Y159">
        <f>IF(G159="..","..",VLOOKUP($A159,'16-64 population'!$A$8:$L$432,Y$3,FALSE))</f>
        <v>177447</v>
      </c>
      <c r="Z159">
        <f>IF(H159="..","..",VLOOKUP($A159,'16-64 population'!$A$8:$L$432,Z$3,FALSE))</f>
        <v>178144</v>
      </c>
      <c r="AA159">
        <f>IF(I159="..","..",VLOOKUP($A159,'16-64 population'!$A$8:$L$432,AA$3,FALSE))</f>
        <v>179006</v>
      </c>
      <c r="AB159">
        <f>IF(J159="..","..",VLOOKUP($A159,'16-64 population'!$A$8:$L$432,AB$3,FALSE))</f>
        <v>179574</v>
      </c>
      <c r="AC159">
        <f>IF(K159="..","..",VLOOKUP($A159,'16-64 population'!$A$8:$L$432,AC$3,FALSE))</f>
        <v>179667</v>
      </c>
      <c r="AD159">
        <f>IF(L159="..","..",VLOOKUP($A159,'16-64 population'!$A$8:$L$432,AD$3,FALSE))</f>
        <v>179030</v>
      </c>
      <c r="AE159">
        <f>IF(M159="..","..",VLOOKUP($A159,'16-64 population'!$A$8:$L$432,AE$3,FALSE))</f>
        <v>178847</v>
      </c>
      <c r="AF159">
        <f>IF(N159="..","..",VLOOKUP($A159,'16-64 population'!$A$8:$L$432,AF$3,FALSE))</f>
        <v>178559</v>
      </c>
      <c r="AG159">
        <f>IF(O159="..","..",VLOOKUP($A159,'16-64 population'!$A$8:$M$432,AG$3,FALSE))</f>
        <v>177783</v>
      </c>
      <c r="AM159">
        <f t="shared" si="23"/>
        <v>2.701451065143563</v>
      </c>
      <c r="AN159">
        <f t="shared" si="24"/>
        <v>3.9531886733307795</v>
      </c>
      <c r="AO159">
        <f t="shared" si="25"/>
        <v>1.9407558733401431</v>
      </c>
      <c r="AP159">
        <f t="shared" si="26"/>
        <v>0.45647432754568967</v>
      </c>
      <c r="AQ159">
        <f t="shared" si="27"/>
        <v>1.5605352972875874</v>
      </c>
      <c r="AR159">
        <f t="shared" si="28"/>
        <v>4.0780755952314447</v>
      </c>
      <c r="AS159">
        <f t="shared" si="29"/>
        <v>0.49561740563778717</v>
      </c>
      <c r="AT159">
        <f t="shared" si="30"/>
        <v>1.5918337813844501</v>
      </c>
      <c r="AU159">
        <f t="shared" si="31"/>
        <v>1.7818242752611293</v>
      </c>
      <c r="AV159">
        <f t="shared" si="32"/>
        <v>2.7621374694571337</v>
      </c>
      <c r="AW159">
        <f t="shared" si="33"/>
        <v>2.2065535761288988</v>
      </c>
      <c r="AX159">
        <f t="shared" si="33"/>
        <v>0.80435137217844233</v>
      </c>
    </row>
    <row r="160" spans="1:50" x14ac:dyDescent="0.3">
      <c r="A160" t="s">
        <v>143</v>
      </c>
      <c r="B160" t="str">
        <f>VLOOKUP($A160,class!$A$1:$B$455,2,FALSE)</f>
        <v>Shire District</v>
      </c>
      <c r="C160" t="str">
        <f>IFERROR(VLOOKUP($A160,classifications!A$3:C$334,3,FALSE),VLOOKUP($A160,classifications!I$2:K$28,3,FALSE))</f>
        <v>Predominantly Rural</v>
      </c>
      <c r="D160">
        <f>VLOOKUP($A160,'table 1008C'!$C$10:$O$796,V$3,FALSE)</f>
        <v>387</v>
      </c>
      <c r="E160">
        <f>VLOOKUP($A160,'table 1008C'!$C$10:$O$796,W$3,FALSE)</f>
        <v>416</v>
      </c>
      <c r="F160">
        <f>VLOOKUP($A160,'table 1008C'!$C$10:$O$796,X$3,FALSE)</f>
        <v>290</v>
      </c>
      <c r="G160">
        <f>VLOOKUP($A160,'table 1008C'!$C$10:$O$796,Y$3,FALSE)</f>
        <v>51</v>
      </c>
      <c r="H160">
        <f>VLOOKUP($A160,'table 1008C'!$C$10:$O$796,Z$3,FALSE)</f>
        <v>46</v>
      </c>
      <c r="I160">
        <f>VLOOKUP($A160,'table 1008C'!$C$10:$O$796,AA$3,FALSE)</f>
        <v>162</v>
      </c>
      <c r="J160">
        <f>VLOOKUP($A160,'table 1008C'!$C$10:$O$796,AB$3,FALSE)</f>
        <v>49</v>
      </c>
      <c r="K160">
        <f>VLOOKUP($A160,'table 1008C'!$C$10:$O$796,AC$3,FALSE)</f>
        <v>165</v>
      </c>
      <c r="L160">
        <f>VLOOKUP($A160,'table 1008C'!$C$10:$O$796,AD$3,FALSE)</f>
        <v>150</v>
      </c>
      <c r="M160">
        <f>VLOOKUP($A160,'table 1008C'!$C$10:$O$796,AE$3,FALSE)</f>
        <v>293</v>
      </c>
      <c r="N160">
        <f>VLOOKUP($A160,'table 1008C'!$C$10:$O$796,AF$3,FALSE)</f>
        <v>588</v>
      </c>
      <c r="O160">
        <f>VLOOKUP($A160,'table 1008C'!$C$10:$O$796,AG$3,FALSE)</f>
        <v>395</v>
      </c>
      <c r="V160">
        <f>IF(D160="..","..",VLOOKUP($A160,'16-64 population'!$A$8:$L$432,V$3,FALSE))</f>
        <v>109009</v>
      </c>
      <c r="W160">
        <f>IF(E160="..","..",VLOOKUP($A160,'16-64 population'!$A$8:$L$432,W$3,FALSE))</f>
        <v>109348</v>
      </c>
      <c r="X160">
        <f>IF(F160="..","..",VLOOKUP($A160,'16-64 population'!$A$8:$L$432,X$3,FALSE))</f>
        <v>110000</v>
      </c>
      <c r="Y160">
        <f>IF(G160="..","..",VLOOKUP($A160,'16-64 population'!$A$8:$L$432,Y$3,FALSE))</f>
        <v>109411</v>
      </c>
      <c r="Z160">
        <f>IF(H160="..","..",VLOOKUP($A160,'16-64 population'!$A$8:$L$432,Z$3,FALSE))</f>
        <v>109077</v>
      </c>
      <c r="AA160">
        <f>IF(I160="..","..",VLOOKUP($A160,'16-64 population'!$A$8:$L$432,AA$3,FALSE))</f>
        <v>109288</v>
      </c>
      <c r="AB160">
        <f>IF(J160="..","..",VLOOKUP($A160,'16-64 population'!$A$8:$L$432,AB$3,FALSE))</f>
        <v>109683</v>
      </c>
      <c r="AC160">
        <f>IF(K160="..","..",VLOOKUP($A160,'16-64 population'!$A$8:$L$432,AC$3,FALSE))</f>
        <v>109443</v>
      </c>
      <c r="AD160">
        <f>IF(L160="..","..",VLOOKUP($A160,'16-64 population'!$A$8:$L$432,AD$3,FALSE))</f>
        <v>109719</v>
      </c>
      <c r="AE160">
        <f>IF(M160="..","..",VLOOKUP($A160,'16-64 population'!$A$8:$L$432,AE$3,FALSE))</f>
        <v>109457</v>
      </c>
      <c r="AF160">
        <f>IF(N160="..","..",VLOOKUP($A160,'16-64 population'!$A$8:$L$432,AF$3,FALSE))</f>
        <v>109175</v>
      </c>
      <c r="AG160">
        <f>IF(O160="..","..",VLOOKUP($A160,'16-64 population'!$A$8:$M$432,AG$3,FALSE))</f>
        <v>109388</v>
      </c>
      <c r="AM160">
        <f t="shared" si="23"/>
        <v>3.5501655826583125</v>
      </c>
      <c r="AN160">
        <f t="shared" si="24"/>
        <v>3.8043677067710431</v>
      </c>
      <c r="AO160">
        <f t="shared" si="25"/>
        <v>2.6363636363636362</v>
      </c>
      <c r="AP160">
        <f t="shared" si="26"/>
        <v>0.46613229017192054</v>
      </c>
      <c r="AQ160">
        <f t="shared" si="27"/>
        <v>0.4217204360222595</v>
      </c>
      <c r="AR160">
        <f t="shared" si="28"/>
        <v>1.482321938364688</v>
      </c>
      <c r="AS160">
        <f t="shared" si="29"/>
        <v>0.44674197459952769</v>
      </c>
      <c r="AT160">
        <f t="shared" si="30"/>
        <v>1.5076341109070475</v>
      </c>
      <c r="AU160">
        <f t="shared" si="31"/>
        <v>1.3671287561862577</v>
      </c>
      <c r="AV160">
        <f t="shared" si="32"/>
        <v>2.6768502699690293</v>
      </c>
      <c r="AW160">
        <f t="shared" si="33"/>
        <v>5.3858484085184335</v>
      </c>
      <c r="AX160">
        <f t="shared" si="33"/>
        <v>3.6109993783596006</v>
      </c>
    </row>
    <row r="161" spans="1:50" x14ac:dyDescent="0.3">
      <c r="A161" t="s">
        <v>68</v>
      </c>
      <c r="B161" t="str">
        <f>VLOOKUP($A161,class!$A$1:$B$455,2,FALSE)</f>
        <v>Shire District</v>
      </c>
      <c r="C161" t="str">
        <f>IFERROR(VLOOKUP($A161,classifications!A$3:C$334,3,FALSE),VLOOKUP($A161,classifications!I$2:K$28,3,FALSE))</f>
        <v>Predominantly Urban</v>
      </c>
      <c r="D161">
        <f>VLOOKUP($A161,'table 1008C'!$C$10:$O$796,V$3,FALSE)</f>
        <v>10</v>
      </c>
      <c r="E161">
        <f>VLOOKUP($A161,'table 1008C'!$C$10:$O$796,W$3,FALSE)</f>
        <v>23</v>
      </c>
      <c r="F161">
        <f>VLOOKUP($A161,'table 1008C'!$C$10:$O$796,X$3,FALSE)</f>
        <v>19</v>
      </c>
      <c r="G161">
        <f>VLOOKUP($A161,'table 1008C'!$C$10:$O$796,Y$3,FALSE)</f>
        <v>11</v>
      </c>
      <c r="H161">
        <f>VLOOKUP($A161,'table 1008C'!$C$10:$O$796,Z$3,FALSE)</f>
        <v>67</v>
      </c>
      <c r="I161">
        <f>VLOOKUP($A161,'table 1008C'!$C$10:$O$796,AA$3,FALSE)</f>
        <v>44</v>
      </c>
      <c r="J161">
        <f>VLOOKUP($A161,'table 1008C'!$C$10:$O$796,AB$3,FALSE)</f>
        <v>16</v>
      </c>
      <c r="K161">
        <f>VLOOKUP($A161,'table 1008C'!$C$10:$O$796,AC$3,FALSE)</f>
        <v>20</v>
      </c>
      <c r="L161">
        <f>VLOOKUP($A161,'table 1008C'!$C$10:$O$796,AD$3,FALSE)</f>
        <v>14</v>
      </c>
      <c r="M161">
        <f>VLOOKUP($A161,'table 1008C'!$C$10:$O$796,AE$3,FALSE)</f>
        <v>5</v>
      </c>
      <c r="N161">
        <f>VLOOKUP($A161,'table 1008C'!$C$10:$O$796,AF$3,FALSE)</f>
        <v>14</v>
      </c>
      <c r="O161">
        <f>VLOOKUP($A161,'table 1008C'!$C$10:$O$796,AG$3,FALSE)</f>
        <v>4</v>
      </c>
      <c r="V161">
        <f>IF(D161="..","..",VLOOKUP($A161,'16-64 population'!$A$8:$L$432,V$3,FALSE))</f>
        <v>51556</v>
      </c>
      <c r="W161">
        <f>IF(E161="..","..",VLOOKUP($A161,'16-64 population'!$A$8:$L$432,W$3,FALSE))</f>
        <v>51364</v>
      </c>
      <c r="X161">
        <f>IF(F161="..","..",VLOOKUP($A161,'16-64 population'!$A$8:$L$432,X$3,FALSE))</f>
        <v>51071</v>
      </c>
      <c r="Y161">
        <f>IF(G161="..","..",VLOOKUP($A161,'16-64 population'!$A$8:$L$432,Y$3,FALSE))</f>
        <v>50358</v>
      </c>
      <c r="Z161">
        <f>IF(H161="..","..",VLOOKUP($A161,'16-64 population'!$A$8:$L$432,Z$3,FALSE))</f>
        <v>49786</v>
      </c>
      <c r="AA161">
        <f>IF(I161="..","..",VLOOKUP($A161,'16-64 population'!$A$8:$L$432,AA$3,FALSE))</f>
        <v>49637</v>
      </c>
      <c r="AB161">
        <f>IF(J161="..","..",VLOOKUP($A161,'16-64 population'!$A$8:$L$432,AB$3,FALSE))</f>
        <v>49308</v>
      </c>
      <c r="AC161">
        <f>IF(K161="..","..",VLOOKUP($A161,'16-64 population'!$A$8:$L$432,AC$3,FALSE))</f>
        <v>49208</v>
      </c>
      <c r="AD161">
        <f>IF(L161="..","..",VLOOKUP($A161,'16-64 population'!$A$8:$L$432,AD$3,FALSE))</f>
        <v>49068</v>
      </c>
      <c r="AE161">
        <f>IF(M161="..","..",VLOOKUP($A161,'16-64 population'!$A$8:$L$432,AE$3,FALSE))</f>
        <v>49136</v>
      </c>
      <c r="AF161">
        <f>IF(N161="..","..",VLOOKUP($A161,'16-64 population'!$A$8:$L$432,AF$3,FALSE))</f>
        <v>49187</v>
      </c>
      <c r="AG161">
        <f>IF(O161="..","..",VLOOKUP($A161,'16-64 population'!$A$8:$M$432,AG$3,FALSE))</f>
        <v>49277</v>
      </c>
      <c r="AM161">
        <f t="shared" si="23"/>
        <v>0.19396384513926604</v>
      </c>
      <c r="AN161">
        <f t="shared" si="24"/>
        <v>0.44778444046413834</v>
      </c>
      <c r="AO161">
        <f t="shared" si="25"/>
        <v>0.37203109396722212</v>
      </c>
      <c r="AP161">
        <f t="shared" si="26"/>
        <v>0.21843599825251203</v>
      </c>
      <c r="AQ161">
        <f t="shared" si="27"/>
        <v>1.345759852167276</v>
      </c>
      <c r="AR161">
        <f t="shared" si="28"/>
        <v>0.8864355218889135</v>
      </c>
      <c r="AS161">
        <f t="shared" si="29"/>
        <v>0.32449095481463452</v>
      </c>
      <c r="AT161">
        <f t="shared" si="30"/>
        <v>0.40643797756462363</v>
      </c>
      <c r="AU161">
        <f t="shared" si="31"/>
        <v>0.28531833374093096</v>
      </c>
      <c r="AV161">
        <f t="shared" si="32"/>
        <v>0.101758384890915</v>
      </c>
      <c r="AW161">
        <f t="shared" si="33"/>
        <v>0.28462805212759468</v>
      </c>
      <c r="AX161">
        <f t="shared" si="33"/>
        <v>8.1173772754023168E-2</v>
      </c>
    </row>
    <row r="162" spans="1:50" x14ac:dyDescent="0.3">
      <c r="A162" t="s">
        <v>230</v>
      </c>
      <c r="B162" t="str">
        <f>VLOOKUP($A162,class!$A$1:$B$455,2,FALSE)</f>
        <v>Shire District</v>
      </c>
      <c r="C162" t="str">
        <f>IFERROR(VLOOKUP($A162,classifications!A$3:C$334,3,FALSE),VLOOKUP($A162,classifications!I$2:K$28,3,FALSE))</f>
        <v>Predominantly Urban</v>
      </c>
      <c r="D162">
        <f>VLOOKUP($A162,'table 1008C'!$C$10:$O$796,V$3,FALSE)</f>
        <v>158</v>
      </c>
      <c r="E162">
        <f>VLOOKUP($A162,'table 1008C'!$C$10:$O$796,W$3,FALSE)</f>
        <v>147</v>
      </c>
      <c r="F162">
        <f>VLOOKUP($A162,'table 1008C'!$C$10:$O$796,X$3,FALSE)</f>
        <v>163</v>
      </c>
      <c r="G162">
        <f>VLOOKUP($A162,'table 1008C'!$C$10:$O$796,Y$3,FALSE)</f>
        <v>23</v>
      </c>
      <c r="H162">
        <f>VLOOKUP($A162,'table 1008C'!$C$10:$O$796,Z$3,FALSE)</f>
        <v>24</v>
      </c>
      <c r="I162">
        <f>VLOOKUP($A162,'table 1008C'!$C$10:$O$796,AA$3,FALSE)</f>
        <v>236</v>
      </c>
      <c r="J162">
        <f>VLOOKUP($A162,'table 1008C'!$C$10:$O$796,AB$3,FALSE)</f>
        <v>0</v>
      </c>
      <c r="K162">
        <f>VLOOKUP($A162,'table 1008C'!$C$10:$O$796,AC$3,FALSE)</f>
        <v>89</v>
      </c>
      <c r="L162">
        <f>VLOOKUP($A162,'table 1008C'!$C$10:$O$796,AD$3,FALSE)</f>
        <v>15</v>
      </c>
      <c r="M162">
        <f>VLOOKUP($A162,'table 1008C'!$C$10:$O$796,AE$3,FALSE)</f>
        <v>8</v>
      </c>
      <c r="N162">
        <f>VLOOKUP($A162,'table 1008C'!$C$10:$O$796,AF$3,FALSE)</f>
        <v>0</v>
      </c>
      <c r="O162">
        <f>VLOOKUP($A162,'table 1008C'!$C$10:$O$796,AG$3,FALSE)</f>
        <v>0</v>
      </c>
      <c r="V162">
        <f>IF(D162="..","..",VLOOKUP($A162,'16-64 population'!$A$8:$L$432,V$3,FALSE))</f>
        <v>84805</v>
      </c>
      <c r="W162">
        <f>IF(E162="..","..",VLOOKUP($A162,'16-64 population'!$A$8:$L$432,W$3,FALSE))</f>
        <v>86417</v>
      </c>
      <c r="X162">
        <f>IF(F162="..","..",VLOOKUP($A162,'16-64 population'!$A$8:$L$432,X$3,FALSE))</f>
        <v>87715</v>
      </c>
      <c r="Y162">
        <f>IF(G162="..","..",VLOOKUP($A162,'16-64 population'!$A$8:$L$432,Y$3,FALSE))</f>
        <v>88013</v>
      </c>
      <c r="Z162">
        <f>IF(H162="..","..",VLOOKUP($A162,'16-64 population'!$A$8:$L$432,Z$3,FALSE))</f>
        <v>88016</v>
      </c>
      <c r="AA162">
        <f>IF(I162="..","..",VLOOKUP($A162,'16-64 population'!$A$8:$L$432,AA$3,FALSE))</f>
        <v>88083</v>
      </c>
      <c r="AB162">
        <f>IF(J162="..","..",VLOOKUP($A162,'16-64 population'!$A$8:$L$432,AB$3,FALSE))</f>
        <v>88651</v>
      </c>
      <c r="AC162">
        <f>IF(K162="..","..",VLOOKUP($A162,'16-64 population'!$A$8:$L$432,AC$3,FALSE))</f>
        <v>88779</v>
      </c>
      <c r="AD162">
        <f>IF(L162="..","..",VLOOKUP($A162,'16-64 population'!$A$8:$L$432,AD$3,FALSE))</f>
        <v>88305</v>
      </c>
      <c r="AE162">
        <f>IF(M162="..","..",VLOOKUP($A162,'16-64 population'!$A$8:$L$432,AE$3,FALSE))</f>
        <v>86965</v>
      </c>
      <c r="AF162">
        <f>IF(N162="..","..",VLOOKUP($A162,'16-64 population'!$A$8:$L$432,AF$3,FALSE))</f>
        <v>85926</v>
      </c>
      <c r="AG162">
        <f>IF(O162="..","..",VLOOKUP($A162,'16-64 population'!$A$8:$M$432,AG$3,FALSE))</f>
        <v>84945</v>
      </c>
      <c r="AM162">
        <f t="shared" si="23"/>
        <v>1.8630976947113966</v>
      </c>
      <c r="AN162">
        <f t="shared" si="24"/>
        <v>1.7010541907263617</v>
      </c>
      <c r="AO162">
        <f t="shared" si="25"/>
        <v>1.8582910562617567</v>
      </c>
      <c r="AP162">
        <f t="shared" si="26"/>
        <v>0.26132503152943315</v>
      </c>
      <c r="AQ162">
        <f t="shared" si="27"/>
        <v>0.27267769496455191</v>
      </c>
      <c r="AR162">
        <f t="shared" si="28"/>
        <v>2.6792911231452154</v>
      </c>
      <c r="AS162">
        <f t="shared" si="29"/>
        <v>0</v>
      </c>
      <c r="AT162">
        <f t="shared" si="30"/>
        <v>1.0024893274310367</v>
      </c>
      <c r="AU162">
        <f t="shared" si="31"/>
        <v>0.16986580601324952</v>
      </c>
      <c r="AV162">
        <f t="shared" si="32"/>
        <v>9.1991030874489732E-2</v>
      </c>
      <c r="AW162">
        <f t="shared" si="33"/>
        <v>0</v>
      </c>
      <c r="AX162">
        <f t="shared" si="33"/>
        <v>0</v>
      </c>
    </row>
    <row r="163" spans="1:50" x14ac:dyDescent="0.3">
      <c r="A163" t="s">
        <v>51</v>
      </c>
      <c r="B163" t="str">
        <f>VLOOKUP($A163,class!$A$1:$B$455,2,FALSE)</f>
        <v>Unitary Authority</v>
      </c>
      <c r="C163" t="str">
        <f>IFERROR(VLOOKUP($A163,classifications!A$3:C$334,3,FALSE),VLOOKUP($A163,classifications!I$2:K$28,3,FALSE))</f>
        <v>Predominantly Rural</v>
      </c>
      <c r="D163">
        <f>VLOOKUP($A163,'table 1008C'!$C$10:$O$796,V$3,FALSE)</f>
        <v>190</v>
      </c>
      <c r="E163">
        <f>VLOOKUP($A163,'table 1008C'!$C$10:$O$796,W$3,FALSE)</f>
        <v>97</v>
      </c>
      <c r="F163">
        <f>VLOOKUP($A163,'table 1008C'!$C$10:$O$796,X$3,FALSE)</f>
        <v>245</v>
      </c>
      <c r="G163">
        <f>VLOOKUP($A163,'table 1008C'!$C$10:$O$796,Y$3,FALSE)</f>
        <v>140</v>
      </c>
      <c r="H163">
        <f>VLOOKUP($A163,'table 1008C'!$C$10:$O$796,Z$3,FALSE)</f>
        <v>101</v>
      </c>
      <c r="I163">
        <f>VLOOKUP($A163,'table 1008C'!$C$10:$O$796,AA$3,FALSE)</f>
        <v>163</v>
      </c>
      <c r="J163">
        <f>VLOOKUP($A163,'table 1008C'!$C$10:$O$796,AB$3,FALSE)</f>
        <v>33</v>
      </c>
      <c r="K163">
        <f>VLOOKUP($A163,'table 1008C'!$C$10:$O$796,AC$3,FALSE)</f>
        <v>34</v>
      </c>
      <c r="L163">
        <f>VLOOKUP($A163,'table 1008C'!$C$10:$O$796,AD$3,FALSE)</f>
        <v>44</v>
      </c>
      <c r="M163">
        <f>VLOOKUP($A163,'table 1008C'!$C$10:$O$796,AE$3,FALSE)</f>
        <v>2</v>
      </c>
      <c r="N163">
        <f>VLOOKUP($A163,'table 1008C'!$C$10:$O$796,AF$3,FALSE)</f>
        <v>37</v>
      </c>
      <c r="O163">
        <f>VLOOKUP($A163,'table 1008C'!$C$10:$O$796,AG$3,FALSE)</f>
        <v>153</v>
      </c>
      <c r="V163">
        <f>IF(D163="..","..",VLOOKUP($A163,'16-64 population'!$A$8:$L$432,V$3,FALSE))</f>
        <v>83174</v>
      </c>
      <c r="W163">
        <f>IF(E163="..","..",VLOOKUP($A163,'16-64 population'!$A$8:$L$432,W$3,FALSE))</f>
        <v>82811</v>
      </c>
      <c r="X163">
        <f>IF(F163="..","..",VLOOKUP($A163,'16-64 population'!$A$8:$L$432,X$3,FALSE))</f>
        <v>82516</v>
      </c>
      <c r="Y163">
        <f>IF(G163="..","..",VLOOKUP($A163,'16-64 population'!$A$8:$L$432,Y$3,FALSE))</f>
        <v>81765</v>
      </c>
      <c r="Z163">
        <f>IF(H163="..","..",VLOOKUP($A163,'16-64 population'!$A$8:$L$432,Z$3,FALSE))</f>
        <v>80958</v>
      </c>
      <c r="AA163">
        <f>IF(I163="..","..",VLOOKUP($A163,'16-64 population'!$A$8:$L$432,AA$3,FALSE))</f>
        <v>80779</v>
      </c>
      <c r="AB163">
        <f>IF(J163="..","..",VLOOKUP($A163,'16-64 population'!$A$8:$L$432,AB$3,FALSE))</f>
        <v>80568</v>
      </c>
      <c r="AC163">
        <f>IF(K163="..","..",VLOOKUP($A163,'16-64 population'!$A$8:$L$432,AC$3,FALSE))</f>
        <v>80348</v>
      </c>
      <c r="AD163">
        <f>IF(L163="..","..",VLOOKUP($A163,'16-64 population'!$A$8:$L$432,AD$3,FALSE))</f>
        <v>80455</v>
      </c>
      <c r="AE163">
        <f>IF(M163="..","..",VLOOKUP($A163,'16-64 population'!$A$8:$L$432,AE$3,FALSE))</f>
        <v>80187</v>
      </c>
      <c r="AF163">
        <f>IF(N163="..","..",VLOOKUP($A163,'16-64 population'!$A$8:$L$432,AF$3,FALSE))</f>
        <v>79564</v>
      </c>
      <c r="AG163">
        <f>IF(O163="..","..",VLOOKUP($A163,'16-64 population'!$A$8:$M$432,AG$3,FALSE))</f>
        <v>79567</v>
      </c>
      <c r="AM163">
        <f t="shared" si="23"/>
        <v>2.2843677110635534</v>
      </c>
      <c r="AN163">
        <f t="shared" si="24"/>
        <v>1.1713419714772191</v>
      </c>
      <c r="AO163">
        <f t="shared" si="25"/>
        <v>2.9691211401425175</v>
      </c>
      <c r="AP163">
        <f t="shared" si="26"/>
        <v>1.7122240567479974</v>
      </c>
      <c r="AQ163">
        <f t="shared" si="27"/>
        <v>1.247560463450184</v>
      </c>
      <c r="AR163">
        <f t="shared" si="28"/>
        <v>2.0178511741913123</v>
      </c>
      <c r="AS163">
        <f t="shared" si="29"/>
        <v>0.40959189752755437</v>
      </c>
      <c r="AT163">
        <f t="shared" si="30"/>
        <v>0.42315925723104497</v>
      </c>
      <c r="AU163">
        <f t="shared" si="31"/>
        <v>0.54688956559567459</v>
      </c>
      <c r="AV163">
        <f t="shared" si="32"/>
        <v>2.4941698779103846E-2</v>
      </c>
      <c r="AW163">
        <f t="shared" si="33"/>
        <v>0.46503443768538538</v>
      </c>
      <c r="AX163">
        <f t="shared" si="33"/>
        <v>1.9229077381326432</v>
      </c>
    </row>
    <row r="164" spans="1:50" x14ac:dyDescent="0.3">
      <c r="A164" t="s">
        <v>53</v>
      </c>
      <c r="B164" t="str">
        <f>VLOOKUP($A164,class!$A$1:$B$455,2,FALSE)</f>
        <v>Unitary Authority</v>
      </c>
      <c r="C164" t="str">
        <f>IFERROR(VLOOKUP($A164,classifications!A$3:C$334,3,FALSE),VLOOKUP($A164,classifications!I$2:K$28,3,FALSE))</f>
        <v>Predominantly Rural</v>
      </c>
      <c r="D164">
        <f>VLOOKUP($A164,'table 1008C'!$C$10:$O$796,V$3,FALSE)</f>
        <v>0</v>
      </c>
      <c r="E164">
        <f>VLOOKUP($A164,'table 1008C'!$C$10:$O$796,W$3,FALSE)</f>
        <v>7</v>
      </c>
      <c r="F164">
        <f>VLOOKUP($A164,'table 1008C'!$C$10:$O$796,X$3,FALSE)</f>
        <v>0</v>
      </c>
      <c r="G164">
        <f>VLOOKUP($A164,'table 1008C'!$C$10:$O$796,Y$3,FALSE)</f>
        <v>0</v>
      </c>
      <c r="H164">
        <f>VLOOKUP($A164,'table 1008C'!$C$10:$O$796,Z$3,FALSE)</f>
        <v>0</v>
      </c>
      <c r="I164">
        <f>VLOOKUP($A164,'table 1008C'!$C$10:$O$796,AA$3,FALSE)</f>
        <v>0</v>
      </c>
      <c r="J164">
        <f>VLOOKUP($A164,'table 1008C'!$C$10:$O$796,AB$3,FALSE)</f>
        <v>2</v>
      </c>
      <c r="K164">
        <f>VLOOKUP($A164,'table 1008C'!$C$10:$O$796,AC$3,FALSE)</f>
        <v>0</v>
      </c>
      <c r="L164">
        <f>VLOOKUP($A164,'table 1008C'!$C$10:$O$796,AD$3,FALSE)</f>
        <v>0</v>
      </c>
      <c r="M164">
        <f>VLOOKUP($A164,'table 1008C'!$C$10:$O$796,AE$3,FALSE)</f>
        <v>0</v>
      </c>
      <c r="N164">
        <f>VLOOKUP($A164,'table 1008C'!$C$10:$O$796,AF$3,FALSE)</f>
        <v>0</v>
      </c>
      <c r="O164">
        <f>VLOOKUP($A164,'table 1008C'!$C$10:$O$796,AG$3,FALSE)</f>
        <v>0</v>
      </c>
      <c r="V164">
        <f>IF(D164="..","..",VLOOKUP($A164,'16-64 population'!$A$8:$L$432,V$3,FALSE))</f>
        <v>1439</v>
      </c>
      <c r="W164">
        <f>IF(E164="..","..",VLOOKUP($A164,'16-64 population'!$A$8:$L$432,W$3,FALSE))</f>
        <v>1396</v>
      </c>
      <c r="X164">
        <f>IF(F164="..","..",VLOOKUP($A164,'16-64 population'!$A$8:$L$432,X$3,FALSE))</f>
        <v>1366</v>
      </c>
      <c r="Y164">
        <f>IF(G164="..","..",VLOOKUP($A164,'16-64 population'!$A$8:$L$432,Y$3,FALSE))</f>
        <v>1390</v>
      </c>
      <c r="Z164">
        <f>IF(H164="..","..",VLOOKUP($A164,'16-64 population'!$A$8:$L$432,Z$3,FALSE))</f>
        <v>1368</v>
      </c>
      <c r="AA164">
        <f>IF(I164="..","..",VLOOKUP($A164,'16-64 population'!$A$8:$L$432,AA$3,FALSE))</f>
        <v>1370</v>
      </c>
      <c r="AB164">
        <f>IF(J164="..","..",VLOOKUP($A164,'16-64 population'!$A$8:$L$432,AB$3,FALSE))</f>
        <v>1406</v>
      </c>
      <c r="AC164">
        <f>IF(K164="..","..",VLOOKUP($A164,'16-64 population'!$A$8:$L$432,AC$3,FALSE))</f>
        <v>1400</v>
      </c>
      <c r="AD164">
        <f>IF(L164="..","..",VLOOKUP($A164,'16-64 population'!$A$8:$L$432,AD$3,FALSE))</f>
        <v>1354</v>
      </c>
      <c r="AE164">
        <f>IF(M164="..","..",VLOOKUP($A164,'16-64 population'!$A$8:$L$432,AE$3,FALSE))</f>
        <v>1324</v>
      </c>
      <c r="AF164">
        <f>IF(N164="..","..",VLOOKUP($A164,'16-64 population'!$A$8:$L$432,AF$3,FALSE))</f>
        <v>1326</v>
      </c>
      <c r="AG164">
        <f>IF(O164="..","..",VLOOKUP($A164,'16-64 population'!$A$8:$M$432,AG$3,FALSE))</f>
        <v>1292</v>
      </c>
      <c r="AM164">
        <f t="shared" si="23"/>
        <v>0</v>
      </c>
      <c r="AN164">
        <f t="shared" si="24"/>
        <v>5.0143266475644701</v>
      </c>
      <c r="AO164">
        <f t="shared" si="25"/>
        <v>0</v>
      </c>
      <c r="AP164">
        <f t="shared" si="26"/>
        <v>0</v>
      </c>
      <c r="AQ164">
        <f t="shared" si="27"/>
        <v>0</v>
      </c>
      <c r="AR164">
        <f t="shared" si="28"/>
        <v>0</v>
      </c>
      <c r="AS164">
        <f t="shared" si="29"/>
        <v>1.4224751066856332</v>
      </c>
      <c r="AT164">
        <f t="shared" si="30"/>
        <v>0</v>
      </c>
      <c r="AU164">
        <f t="shared" si="31"/>
        <v>0</v>
      </c>
      <c r="AV164">
        <f t="shared" si="32"/>
        <v>0</v>
      </c>
      <c r="AW164">
        <f t="shared" si="33"/>
        <v>0</v>
      </c>
      <c r="AX164">
        <f t="shared" si="33"/>
        <v>0</v>
      </c>
    </row>
    <row r="165" spans="1:50" x14ac:dyDescent="0.3">
      <c r="A165" t="s">
        <v>160</v>
      </c>
      <c r="B165" t="str">
        <f>VLOOKUP($A165,class!$A$1:$B$455,2,FALSE)</f>
        <v>London Borough</v>
      </c>
      <c r="C165" t="str">
        <f>IFERROR(VLOOKUP($A165,classifications!A$3:C$334,3,FALSE),VLOOKUP($A165,classifications!I$2:K$28,3,FALSE))</f>
        <v>Predominantly Urban</v>
      </c>
      <c r="D165">
        <f>VLOOKUP($A165,'table 1008C'!$C$10:$O$796,V$3,FALSE)</f>
        <v>370</v>
      </c>
      <c r="E165">
        <f>VLOOKUP($A165,'table 1008C'!$C$10:$O$796,W$3,FALSE)</f>
        <v>98</v>
      </c>
      <c r="F165">
        <f>VLOOKUP($A165,'table 1008C'!$C$10:$O$796,X$3,FALSE)</f>
        <v>898</v>
      </c>
      <c r="G165">
        <f>VLOOKUP($A165,'table 1008C'!$C$10:$O$796,Y$3,FALSE)</f>
        <v>400</v>
      </c>
      <c r="H165">
        <f>VLOOKUP($A165,'table 1008C'!$C$10:$O$796,Z$3,FALSE)</f>
        <v>336</v>
      </c>
      <c r="I165">
        <f>VLOOKUP($A165,'table 1008C'!$C$10:$O$796,AA$3,FALSE)</f>
        <v>126</v>
      </c>
      <c r="J165">
        <f>VLOOKUP($A165,'table 1008C'!$C$10:$O$796,AB$3,FALSE)</f>
        <v>438</v>
      </c>
      <c r="K165">
        <f>VLOOKUP($A165,'table 1008C'!$C$10:$O$796,AC$3,FALSE)</f>
        <v>191</v>
      </c>
      <c r="L165">
        <f>VLOOKUP($A165,'table 1008C'!$C$10:$O$796,AD$3,FALSE)</f>
        <v>73</v>
      </c>
      <c r="M165">
        <f>VLOOKUP($A165,'table 1008C'!$C$10:$O$796,AE$3,FALSE)</f>
        <v>438</v>
      </c>
      <c r="N165">
        <f>VLOOKUP($A165,'table 1008C'!$C$10:$O$796,AF$3,FALSE)</f>
        <v>214</v>
      </c>
      <c r="O165">
        <f>VLOOKUP($A165,'table 1008C'!$C$10:$O$796,AG$3,FALSE)</f>
        <v>329</v>
      </c>
      <c r="V165">
        <f>IF(D165="..","..",VLOOKUP($A165,'16-64 population'!$A$8:$L$432,V$3,FALSE))</f>
        <v>147081</v>
      </c>
      <c r="W165">
        <f>IF(E165="..","..",VLOOKUP($A165,'16-64 population'!$A$8:$L$432,W$3,FALSE))</f>
        <v>149751</v>
      </c>
      <c r="X165">
        <f>IF(F165="..","..",VLOOKUP($A165,'16-64 population'!$A$8:$L$432,X$3,FALSE))</f>
        <v>155402</v>
      </c>
      <c r="Y165">
        <f>IF(G165="..","..",VLOOKUP($A165,'16-64 population'!$A$8:$L$432,Y$3,FALSE))</f>
        <v>158848</v>
      </c>
      <c r="Z165">
        <f>IF(H165="..","..",VLOOKUP($A165,'16-64 population'!$A$8:$L$432,Z$3,FALSE))</f>
        <v>162036</v>
      </c>
      <c r="AA165">
        <f>IF(I165="..","..",VLOOKUP($A165,'16-64 population'!$A$8:$L$432,AA$3,FALSE))</f>
        <v>166526</v>
      </c>
      <c r="AB165">
        <f>IF(J165="..","..",VLOOKUP($A165,'16-64 population'!$A$8:$L$432,AB$3,FALSE))</f>
        <v>171323</v>
      </c>
      <c r="AC165">
        <f>IF(K165="..","..",VLOOKUP($A165,'16-64 population'!$A$8:$L$432,AC$3,FALSE))</f>
        <v>174769</v>
      </c>
      <c r="AD165">
        <f>IF(L165="..","..",VLOOKUP($A165,'16-64 population'!$A$8:$L$432,AD$3,FALSE))</f>
        <v>176744</v>
      </c>
      <c r="AE165">
        <f>IF(M165="..","..",VLOOKUP($A165,'16-64 population'!$A$8:$L$432,AE$3,FALSE))</f>
        <v>179983</v>
      </c>
      <c r="AF165">
        <f>IF(N165="..","..",VLOOKUP($A165,'16-64 population'!$A$8:$L$432,AF$3,FALSE))</f>
        <v>182531</v>
      </c>
      <c r="AG165">
        <f>IF(O165="..","..",VLOOKUP($A165,'16-64 population'!$A$8:$M$432,AG$3,FALSE))</f>
        <v>187104</v>
      </c>
      <c r="AM165">
        <f t="shared" si="23"/>
        <v>2.5156206444068236</v>
      </c>
      <c r="AN165">
        <f t="shared" si="24"/>
        <v>0.65441966998550927</v>
      </c>
      <c r="AO165">
        <f t="shared" si="25"/>
        <v>5.7785614084760821</v>
      </c>
      <c r="AP165">
        <f t="shared" si="26"/>
        <v>2.5181305398871876</v>
      </c>
      <c r="AQ165">
        <f t="shared" si="27"/>
        <v>2.0736132711249353</v>
      </c>
      <c r="AR165">
        <f t="shared" si="28"/>
        <v>0.7566386029809159</v>
      </c>
      <c r="AS165">
        <f t="shared" si="29"/>
        <v>2.556574423749292</v>
      </c>
      <c r="AT165">
        <f t="shared" si="30"/>
        <v>1.0928711613615687</v>
      </c>
      <c r="AU165">
        <f t="shared" si="31"/>
        <v>0.41302675055447424</v>
      </c>
      <c r="AV165">
        <f t="shared" si="32"/>
        <v>2.4335631698549305</v>
      </c>
      <c r="AW165">
        <f t="shared" si="33"/>
        <v>1.172403591718667</v>
      </c>
      <c r="AX165">
        <f t="shared" si="33"/>
        <v>1.7583803659996577</v>
      </c>
    </row>
    <row r="166" spans="1:50" x14ac:dyDescent="0.3">
      <c r="A166" t="s">
        <v>162</v>
      </c>
      <c r="B166" t="str">
        <f>VLOOKUP($A166,class!$A$1:$B$455,2,FALSE)</f>
        <v>London Borough</v>
      </c>
      <c r="C166" t="str">
        <f>IFERROR(VLOOKUP($A166,classifications!A$3:C$334,3,FALSE),VLOOKUP($A166,classifications!I$2:K$28,3,FALSE))</f>
        <v>Predominantly Urban</v>
      </c>
      <c r="D166">
        <f>VLOOKUP($A166,'table 1008C'!$C$10:$O$796,V$3,FALSE)</f>
        <v>35</v>
      </c>
      <c r="E166">
        <f>VLOOKUP($A166,'table 1008C'!$C$10:$O$796,W$3,FALSE)</f>
        <v>29</v>
      </c>
      <c r="F166">
        <f>VLOOKUP($A166,'table 1008C'!$C$10:$O$796,X$3,FALSE)</f>
        <v>60</v>
      </c>
      <c r="G166">
        <f>VLOOKUP($A166,'table 1008C'!$C$10:$O$796,Y$3,FALSE)</f>
        <v>142</v>
      </c>
      <c r="H166">
        <f>VLOOKUP($A166,'table 1008C'!$C$10:$O$796,Z$3,FALSE)</f>
        <v>125</v>
      </c>
      <c r="I166">
        <f>VLOOKUP($A166,'table 1008C'!$C$10:$O$796,AA$3,FALSE)</f>
        <v>146</v>
      </c>
      <c r="J166">
        <f>VLOOKUP($A166,'table 1008C'!$C$10:$O$796,AB$3,FALSE)</f>
        <v>108</v>
      </c>
      <c r="K166">
        <f>VLOOKUP($A166,'table 1008C'!$C$10:$O$796,AC$3,FALSE)</f>
        <v>7</v>
      </c>
      <c r="L166">
        <f>VLOOKUP($A166,'table 1008C'!$C$10:$O$796,AD$3,FALSE)</f>
        <v>61</v>
      </c>
      <c r="M166">
        <f>VLOOKUP($A166,'table 1008C'!$C$10:$O$796,AE$3,FALSE)</f>
        <v>89</v>
      </c>
      <c r="N166">
        <f>VLOOKUP($A166,'table 1008C'!$C$10:$O$796,AF$3,FALSE)</f>
        <v>124</v>
      </c>
      <c r="O166">
        <f>VLOOKUP($A166,'table 1008C'!$C$10:$O$796,AG$3,FALSE)</f>
        <v>95</v>
      </c>
      <c r="V166">
        <f>IF(D166="..","..",VLOOKUP($A166,'16-64 population'!$A$8:$L$432,V$3,FALSE))</f>
        <v>117773</v>
      </c>
      <c r="W166">
        <f>IF(E166="..","..",VLOOKUP($A166,'16-64 population'!$A$8:$L$432,W$3,FALSE))</f>
        <v>116310</v>
      </c>
      <c r="X166">
        <f>IF(F166="..","..",VLOOKUP($A166,'16-64 population'!$A$8:$L$432,X$3,FALSE))</f>
        <v>114461</v>
      </c>
      <c r="Y166">
        <f>IF(G166="..","..",VLOOKUP($A166,'16-64 population'!$A$8:$L$432,Y$3,FALSE))</f>
        <v>111904</v>
      </c>
      <c r="Z166">
        <f>IF(H166="..","..",VLOOKUP($A166,'16-64 population'!$A$8:$L$432,Z$3,FALSE))</f>
        <v>110989</v>
      </c>
      <c r="AA166">
        <f>IF(I166="..","..",VLOOKUP($A166,'16-64 population'!$A$8:$L$432,AA$3,FALSE))</f>
        <v>110547</v>
      </c>
      <c r="AB166">
        <f>IF(J166="..","..",VLOOKUP($A166,'16-64 population'!$A$8:$L$432,AB$3,FALSE))</f>
        <v>110161</v>
      </c>
      <c r="AC166">
        <f>IF(K166="..","..",VLOOKUP($A166,'16-64 population'!$A$8:$L$432,AC$3,FALSE))</f>
        <v>107716</v>
      </c>
      <c r="AD166">
        <f>IF(L166="..","..",VLOOKUP($A166,'16-64 population'!$A$8:$L$432,AD$3,FALSE))</f>
        <v>106053</v>
      </c>
      <c r="AE166">
        <f>IF(M166="..","..",VLOOKUP($A166,'16-64 population'!$A$8:$L$432,AE$3,FALSE))</f>
        <v>105661</v>
      </c>
      <c r="AF166">
        <f>IF(N166="..","..",VLOOKUP($A166,'16-64 population'!$A$8:$L$432,AF$3,FALSE))</f>
        <v>104804</v>
      </c>
      <c r="AG166">
        <f>IF(O166="..","..",VLOOKUP($A166,'16-64 population'!$A$8:$M$432,AG$3,FALSE))</f>
        <v>104995</v>
      </c>
      <c r="AM166">
        <f t="shared" si="23"/>
        <v>0.29718186681157821</v>
      </c>
      <c r="AN166">
        <f t="shared" si="24"/>
        <v>0.24933367724185365</v>
      </c>
      <c r="AO166">
        <f t="shared" si="25"/>
        <v>0.52419601436297081</v>
      </c>
      <c r="AP166">
        <f t="shared" si="26"/>
        <v>1.2689448098370031</v>
      </c>
      <c r="AQ166">
        <f t="shared" si="27"/>
        <v>1.1262377352710629</v>
      </c>
      <c r="AR166">
        <f t="shared" si="28"/>
        <v>1.3207052204039911</v>
      </c>
      <c r="AS166">
        <f t="shared" si="29"/>
        <v>0.98038325723259589</v>
      </c>
      <c r="AT166">
        <f t="shared" si="30"/>
        <v>6.4985703145308035E-2</v>
      </c>
      <c r="AU166">
        <f t="shared" si="31"/>
        <v>0.57518410606017745</v>
      </c>
      <c r="AV166">
        <f t="shared" si="32"/>
        <v>0.84231646492083168</v>
      </c>
      <c r="AW166">
        <f t="shared" si="33"/>
        <v>1.1831609480554177</v>
      </c>
      <c r="AX166">
        <f t="shared" si="33"/>
        <v>0.90480499071384346</v>
      </c>
    </row>
    <row r="167" spans="1:50" x14ac:dyDescent="0.3">
      <c r="A167" t="s">
        <v>331</v>
      </c>
      <c r="B167" t="str">
        <f>VLOOKUP($A167,class!$A$1:$B$455,2,FALSE)</f>
        <v>Shire County</v>
      </c>
      <c r="C167" t="str">
        <f>IFERROR(VLOOKUP($A167,classifications!A$3:C$334,3,FALSE),VLOOKUP($A167,classifications!I$2:K$28,3,FALSE))</f>
        <v>Urban with Significant Rural</v>
      </c>
      <c r="D167">
        <f>VLOOKUP($A167,'table 1008C'!$C$10:$O$796,V$3,FALSE)</f>
        <v>2342</v>
      </c>
      <c r="E167">
        <f>VLOOKUP($A167,'table 1008C'!$C$10:$O$796,W$3,FALSE)</f>
        <v>1737</v>
      </c>
      <c r="F167">
        <f>VLOOKUP($A167,'table 1008C'!$C$10:$O$796,X$3,FALSE)</f>
        <v>1779</v>
      </c>
      <c r="G167">
        <f>VLOOKUP($A167,'table 1008C'!$C$10:$O$796,Y$3,FALSE)</f>
        <v>1289</v>
      </c>
      <c r="H167">
        <f>VLOOKUP($A167,'table 1008C'!$C$10:$O$796,Z$3,FALSE)</f>
        <v>1024</v>
      </c>
      <c r="I167">
        <f>VLOOKUP($A167,'table 1008C'!$C$10:$O$796,AA$3,FALSE)</f>
        <v>1793</v>
      </c>
      <c r="J167">
        <f>VLOOKUP($A167,'table 1008C'!$C$10:$O$796,AB$3,FALSE)</f>
        <v>1058</v>
      </c>
      <c r="K167">
        <f>VLOOKUP($A167,'table 1008C'!$C$10:$O$796,AC$3,FALSE)</f>
        <v>1494</v>
      </c>
      <c r="L167">
        <f>VLOOKUP($A167,'table 1008C'!$C$10:$O$796,AD$3,FALSE)</f>
        <v>1280</v>
      </c>
      <c r="M167">
        <f>VLOOKUP($A167,'table 1008C'!$C$10:$O$796,AE$3,FALSE)</f>
        <v>1576</v>
      </c>
      <c r="N167">
        <f>VLOOKUP($A167,'table 1008C'!$C$10:$O$796,AF$3,FALSE)</f>
        <v>1610</v>
      </c>
      <c r="O167">
        <f>VLOOKUP($A167,'table 1008C'!$C$10:$O$796,AG$3,FALSE)</f>
        <v>1691</v>
      </c>
      <c r="V167">
        <f>IF(D167="..","..",VLOOKUP($A167,'16-64 population'!$A$8:$L$432,V$3,FALSE))</f>
        <v>903273</v>
      </c>
      <c r="W167">
        <f>IF(E167="..","..",VLOOKUP($A167,'16-64 population'!$A$8:$L$432,W$3,FALSE))</f>
        <v>912390</v>
      </c>
      <c r="X167">
        <f>IF(F167="..","..",VLOOKUP($A167,'16-64 population'!$A$8:$L$432,X$3,FALSE))</f>
        <v>917814</v>
      </c>
      <c r="Y167">
        <f>IF(G167="..","..",VLOOKUP($A167,'16-64 population'!$A$8:$L$432,Y$3,FALSE))</f>
        <v>916799</v>
      </c>
      <c r="Z167">
        <f>IF(H167="..","..",VLOOKUP($A167,'16-64 population'!$A$8:$L$432,Z$3,FALSE))</f>
        <v>919100</v>
      </c>
      <c r="AA167">
        <f>IF(I167="..","..",VLOOKUP($A167,'16-64 population'!$A$8:$L$432,AA$3,FALSE))</f>
        <v>925476</v>
      </c>
      <c r="AB167">
        <f>IF(J167="..","..",VLOOKUP($A167,'16-64 population'!$A$8:$L$432,AB$3,FALSE))</f>
        <v>930996</v>
      </c>
      <c r="AC167">
        <f>IF(K167="..","..",VLOOKUP($A167,'16-64 population'!$A$8:$L$432,AC$3,FALSE))</f>
        <v>938984</v>
      </c>
      <c r="AD167">
        <f>IF(L167="..","..",VLOOKUP($A167,'16-64 population'!$A$8:$L$432,AD$3,FALSE))</f>
        <v>944725</v>
      </c>
      <c r="AE167">
        <f>IF(M167="..","..",VLOOKUP($A167,'16-64 population'!$A$8:$L$432,AE$3,FALSE))</f>
        <v>949627</v>
      </c>
      <c r="AF167">
        <f>IF(N167="..","..",VLOOKUP($A167,'16-64 population'!$A$8:$L$432,AF$3,FALSE))</f>
        <v>953935</v>
      </c>
      <c r="AG167">
        <f>IF(O167="..","..",VLOOKUP($A167,'16-64 population'!$A$8:$M$432,AG$3,FALSE))</f>
        <v>956082</v>
      </c>
      <c r="AM167">
        <f t="shared" si="23"/>
        <v>2.5927930979892015</v>
      </c>
      <c r="AN167">
        <f t="shared" si="24"/>
        <v>1.9037911419458784</v>
      </c>
      <c r="AO167">
        <f t="shared" si="25"/>
        <v>1.938301224431094</v>
      </c>
      <c r="AP167">
        <f t="shared" si="26"/>
        <v>1.4059788459629647</v>
      </c>
      <c r="AQ167">
        <f t="shared" si="27"/>
        <v>1.114133391361114</v>
      </c>
      <c r="AR167">
        <f t="shared" si="28"/>
        <v>1.9373814123759017</v>
      </c>
      <c r="AS167">
        <f t="shared" si="29"/>
        <v>1.1364173422871848</v>
      </c>
      <c r="AT167">
        <f t="shared" si="30"/>
        <v>1.5910814241776217</v>
      </c>
      <c r="AU167">
        <f t="shared" si="31"/>
        <v>1.3548916351319167</v>
      </c>
      <c r="AV167">
        <f t="shared" si="32"/>
        <v>1.6595989793887496</v>
      </c>
      <c r="AW167">
        <f t="shared" si="33"/>
        <v>1.6877460204311616</v>
      </c>
      <c r="AX167">
        <f t="shared" si="33"/>
        <v>1.7686767453000893</v>
      </c>
    </row>
    <row r="168" spans="1:50" x14ac:dyDescent="0.3">
      <c r="A168" t="s">
        <v>303</v>
      </c>
      <c r="B168" t="str">
        <f>VLOOKUP($A168,class!$A$1:$B$455,2,FALSE)</f>
        <v>Shire District</v>
      </c>
      <c r="C168" t="str">
        <f>IFERROR(VLOOKUP($A168,classifications!A$3:C$334,3,FALSE),VLOOKUP($A168,classifications!I$2:K$28,3,FALSE))</f>
        <v>Predominantly Urban</v>
      </c>
      <c r="D168">
        <f>VLOOKUP($A168,'table 1008C'!$C$10:$O$796,V$3,FALSE)</f>
        <v>121</v>
      </c>
      <c r="E168">
        <f>VLOOKUP($A168,'table 1008C'!$C$10:$O$796,W$3,FALSE)</f>
        <v>218</v>
      </c>
      <c r="F168">
        <f>VLOOKUP($A168,'table 1008C'!$C$10:$O$796,X$3,FALSE)</f>
        <v>103</v>
      </c>
      <c r="G168">
        <f>VLOOKUP($A168,'table 1008C'!$C$10:$O$796,Y$3,FALSE)</f>
        <v>171</v>
      </c>
      <c r="H168">
        <f>VLOOKUP($A168,'table 1008C'!$C$10:$O$796,Z$3,FALSE)</f>
        <v>135</v>
      </c>
      <c r="I168">
        <f>VLOOKUP($A168,'table 1008C'!$C$10:$O$796,AA$3,FALSE)</f>
        <v>128</v>
      </c>
      <c r="J168">
        <f>VLOOKUP($A168,'table 1008C'!$C$10:$O$796,AB$3,FALSE)</f>
        <v>26</v>
      </c>
      <c r="K168">
        <f>VLOOKUP($A168,'table 1008C'!$C$10:$O$796,AC$3,FALSE)</f>
        <v>184</v>
      </c>
      <c r="L168">
        <f>VLOOKUP($A168,'table 1008C'!$C$10:$O$796,AD$3,FALSE)</f>
        <v>218</v>
      </c>
      <c r="M168">
        <f>VLOOKUP($A168,'table 1008C'!$C$10:$O$796,AE$3,FALSE)</f>
        <v>212</v>
      </c>
      <c r="N168">
        <f>VLOOKUP($A168,'table 1008C'!$C$10:$O$796,AF$3,FALSE)</f>
        <v>95</v>
      </c>
      <c r="O168">
        <f>VLOOKUP($A168,'table 1008C'!$C$10:$O$796,AG$3,FALSE)</f>
        <v>91</v>
      </c>
      <c r="V168">
        <f>IF(D168="..","..",VLOOKUP($A168,'16-64 population'!$A$8:$L$432,V$3,FALSE))</f>
        <v>59574</v>
      </c>
      <c r="W168">
        <f>IF(E168="..","..",VLOOKUP($A168,'16-64 population'!$A$8:$L$432,W$3,FALSE))</f>
        <v>59625</v>
      </c>
      <c r="X168">
        <f>IF(F168="..","..",VLOOKUP($A168,'16-64 population'!$A$8:$L$432,X$3,FALSE))</f>
        <v>59880</v>
      </c>
      <c r="Y168">
        <f>IF(G168="..","..",VLOOKUP($A168,'16-64 population'!$A$8:$L$432,Y$3,FALSE))</f>
        <v>59889</v>
      </c>
      <c r="Z168">
        <f>IF(H168="..","..",VLOOKUP($A168,'16-64 population'!$A$8:$L$432,Z$3,FALSE))</f>
        <v>59976</v>
      </c>
      <c r="AA168">
        <f>IF(I168="..","..",VLOOKUP($A168,'16-64 population'!$A$8:$L$432,AA$3,FALSE))</f>
        <v>60147</v>
      </c>
      <c r="AB168">
        <f>IF(J168="..","..",VLOOKUP($A168,'16-64 population'!$A$8:$L$432,AB$3,FALSE))</f>
        <v>60128</v>
      </c>
      <c r="AC168">
        <f>IF(K168="..","..",VLOOKUP($A168,'16-64 population'!$A$8:$L$432,AC$3,FALSE))</f>
        <v>60689</v>
      </c>
      <c r="AD168">
        <f>IF(L168="..","..",VLOOKUP($A168,'16-64 population'!$A$8:$L$432,AD$3,FALSE))</f>
        <v>61255</v>
      </c>
      <c r="AE168">
        <f>IF(M168="..","..",VLOOKUP($A168,'16-64 population'!$A$8:$L$432,AE$3,FALSE))</f>
        <v>61784</v>
      </c>
      <c r="AF168">
        <f>IF(N168="..","..",VLOOKUP($A168,'16-64 population'!$A$8:$L$432,AF$3,FALSE))</f>
        <v>61805</v>
      </c>
      <c r="AG168">
        <f>IF(O168="..","..",VLOOKUP($A168,'16-64 population'!$A$8:$M$432,AG$3,FALSE))</f>
        <v>62044</v>
      </c>
      <c r="AM168">
        <f t="shared" si="23"/>
        <v>2.0310873871151847</v>
      </c>
      <c r="AN168">
        <f t="shared" si="24"/>
        <v>3.6561844863731654</v>
      </c>
      <c r="AO168">
        <f t="shared" si="25"/>
        <v>1.7201068804275217</v>
      </c>
      <c r="AP168">
        <f t="shared" si="26"/>
        <v>2.8552822722035764</v>
      </c>
      <c r="AQ168">
        <f t="shared" si="27"/>
        <v>2.2509003601440578</v>
      </c>
      <c r="AR168">
        <f t="shared" si="28"/>
        <v>2.1281194407036095</v>
      </c>
      <c r="AS168">
        <f t="shared" si="29"/>
        <v>0.43241085683874403</v>
      </c>
      <c r="AT168">
        <f t="shared" si="30"/>
        <v>3.0318509120268913</v>
      </c>
      <c r="AU168">
        <f t="shared" si="31"/>
        <v>3.5588931515794626</v>
      </c>
      <c r="AV168">
        <f t="shared" si="32"/>
        <v>3.4313090767836334</v>
      </c>
      <c r="AW168">
        <f t="shared" si="33"/>
        <v>1.5370924682469056</v>
      </c>
      <c r="AX168">
        <f t="shared" si="33"/>
        <v>1.4667010508671265</v>
      </c>
    </row>
    <row r="169" spans="1:50" x14ac:dyDescent="0.3">
      <c r="A169" t="s">
        <v>273</v>
      </c>
      <c r="B169" t="str">
        <f>VLOOKUP($A169,class!$A$1:$B$455,2,FALSE)</f>
        <v>Shire District</v>
      </c>
      <c r="C169" t="str">
        <f>IFERROR(VLOOKUP($A169,classifications!A$3:C$334,3,FALSE),VLOOKUP($A169,classifications!I$2:K$28,3,FALSE))</f>
        <v>Predominantly Rural</v>
      </c>
      <c r="D169">
        <f>VLOOKUP($A169,'table 1008C'!$C$10:$O$796,V$3,FALSE)</f>
        <v>192</v>
      </c>
      <c r="E169">
        <f>VLOOKUP($A169,'table 1008C'!$C$10:$O$796,W$3,FALSE)</f>
        <v>204</v>
      </c>
      <c r="F169">
        <f>VLOOKUP($A169,'table 1008C'!$C$10:$O$796,X$3,FALSE)</f>
        <v>177</v>
      </c>
      <c r="G169">
        <f>VLOOKUP($A169,'table 1008C'!$C$10:$O$796,Y$3,FALSE)</f>
        <v>149</v>
      </c>
      <c r="H169">
        <f>VLOOKUP($A169,'table 1008C'!$C$10:$O$796,Z$3,FALSE)</f>
        <v>56</v>
      </c>
      <c r="I169">
        <f>VLOOKUP($A169,'table 1008C'!$C$10:$O$796,AA$3,FALSE)</f>
        <v>97</v>
      </c>
      <c r="J169">
        <f>VLOOKUP($A169,'table 1008C'!$C$10:$O$796,AB$3,FALSE)</f>
        <v>52</v>
      </c>
      <c r="K169">
        <f>VLOOKUP($A169,'table 1008C'!$C$10:$O$796,AC$3,FALSE)</f>
        <v>31</v>
      </c>
      <c r="L169">
        <f>VLOOKUP($A169,'table 1008C'!$C$10:$O$796,AD$3,FALSE)</f>
        <v>38</v>
      </c>
      <c r="M169">
        <f>VLOOKUP($A169,'table 1008C'!$C$10:$O$796,AE$3,FALSE)</f>
        <v>71</v>
      </c>
      <c r="N169">
        <f>VLOOKUP($A169,'table 1008C'!$C$10:$O$796,AF$3,FALSE)</f>
        <v>62</v>
      </c>
      <c r="O169">
        <f>VLOOKUP($A169,'table 1008C'!$C$10:$O$796,AG$3,FALSE)</f>
        <v>59</v>
      </c>
      <c r="V169">
        <f>IF(D169="..","..",VLOOKUP($A169,'16-64 population'!$A$8:$L$432,V$3,FALSE))</f>
        <v>88532</v>
      </c>
      <c r="W169">
        <f>IF(E169="..","..",VLOOKUP($A169,'16-64 population'!$A$8:$L$432,W$3,FALSE))</f>
        <v>88730</v>
      </c>
      <c r="X169">
        <f>IF(F169="..","..",VLOOKUP($A169,'16-64 population'!$A$8:$L$432,X$3,FALSE))</f>
        <v>89036</v>
      </c>
      <c r="Y169">
        <f>IF(G169="..","..",VLOOKUP($A169,'16-64 population'!$A$8:$L$432,Y$3,FALSE))</f>
        <v>88188</v>
      </c>
      <c r="Z169">
        <f>IF(H169="..","..",VLOOKUP($A169,'16-64 population'!$A$8:$L$432,Z$3,FALSE))</f>
        <v>87734</v>
      </c>
      <c r="AA169">
        <f>IF(I169="..","..",VLOOKUP($A169,'16-64 population'!$A$8:$L$432,AA$3,FALSE))</f>
        <v>87783</v>
      </c>
      <c r="AB169">
        <f>IF(J169="..","..",VLOOKUP($A169,'16-64 population'!$A$8:$L$432,AB$3,FALSE))</f>
        <v>87531</v>
      </c>
      <c r="AC169">
        <f>IF(K169="..","..",VLOOKUP($A169,'16-64 population'!$A$8:$L$432,AC$3,FALSE))</f>
        <v>87286</v>
      </c>
      <c r="AD169">
        <f>IF(L169="..","..",VLOOKUP($A169,'16-64 population'!$A$8:$L$432,AD$3,FALSE))</f>
        <v>86861</v>
      </c>
      <c r="AE169">
        <f>IF(M169="..","..",VLOOKUP($A169,'16-64 population'!$A$8:$L$432,AE$3,FALSE))</f>
        <v>86136</v>
      </c>
      <c r="AF169">
        <f>IF(N169="..","..",VLOOKUP($A169,'16-64 population'!$A$8:$L$432,AF$3,FALSE))</f>
        <v>85079</v>
      </c>
      <c r="AG169">
        <f>IF(O169="..","..",VLOOKUP($A169,'16-64 population'!$A$8:$M$432,AG$3,FALSE))</f>
        <v>84753</v>
      </c>
      <c r="AM169">
        <f t="shared" si="23"/>
        <v>2.1687073600506031</v>
      </c>
      <c r="AN169">
        <f t="shared" si="24"/>
        <v>2.2991096585145949</v>
      </c>
      <c r="AO169">
        <f t="shared" si="25"/>
        <v>1.9879599263219372</v>
      </c>
      <c r="AP169">
        <f t="shared" si="26"/>
        <v>1.6895722774073569</v>
      </c>
      <c r="AQ169">
        <f t="shared" si="27"/>
        <v>0.63829302208949779</v>
      </c>
      <c r="AR169">
        <f t="shared" si="28"/>
        <v>1.1049975507786245</v>
      </c>
      <c r="AS169">
        <f t="shared" si="29"/>
        <v>0.59407524191429317</v>
      </c>
      <c r="AT169">
        <f t="shared" si="30"/>
        <v>0.35515432028045735</v>
      </c>
      <c r="AU169">
        <f t="shared" si="31"/>
        <v>0.43748057240879101</v>
      </c>
      <c r="AV169">
        <f t="shared" si="32"/>
        <v>0.82427788613355624</v>
      </c>
      <c r="AW169">
        <f t="shared" si="33"/>
        <v>0.72873447031582417</v>
      </c>
      <c r="AX169">
        <f t="shared" si="33"/>
        <v>0.6961405495970644</v>
      </c>
    </row>
    <row r="170" spans="1:50" x14ac:dyDescent="0.3">
      <c r="A170" t="s">
        <v>55</v>
      </c>
      <c r="B170" t="str">
        <f>VLOOKUP($A170,class!$A$1:$B$455,2,FALSE)</f>
        <v>Unitary Authority</v>
      </c>
      <c r="C170" t="str">
        <f>IFERROR(VLOOKUP($A170,classifications!A$3:C$334,3,FALSE),VLOOKUP($A170,classifications!I$2:K$28,3,FALSE))</f>
        <v>Predominantly Urban</v>
      </c>
      <c r="D170">
        <f>VLOOKUP($A170,'table 1008C'!$C$10:$O$796,V$3,FALSE)</f>
        <v>77</v>
      </c>
      <c r="E170">
        <f>VLOOKUP($A170,'table 1008C'!$C$10:$O$796,W$3,FALSE)</f>
        <v>252</v>
      </c>
      <c r="F170">
        <f>VLOOKUP($A170,'table 1008C'!$C$10:$O$796,X$3,FALSE)</f>
        <v>384</v>
      </c>
      <c r="G170">
        <f>VLOOKUP($A170,'table 1008C'!$C$10:$O$796,Y$3,FALSE)</f>
        <v>184</v>
      </c>
      <c r="H170">
        <f>VLOOKUP($A170,'table 1008C'!$C$10:$O$796,Z$3,FALSE)</f>
        <v>204</v>
      </c>
      <c r="I170">
        <f>VLOOKUP($A170,'table 1008C'!$C$10:$O$796,AA$3,FALSE)</f>
        <v>326</v>
      </c>
      <c r="J170">
        <f>VLOOKUP($A170,'table 1008C'!$C$10:$O$796,AB$3,FALSE)</f>
        <v>129</v>
      </c>
      <c r="K170">
        <f>VLOOKUP($A170,'table 1008C'!$C$10:$O$796,AC$3,FALSE)</f>
        <v>154</v>
      </c>
      <c r="L170">
        <f>VLOOKUP($A170,'table 1008C'!$C$10:$O$796,AD$3,FALSE)</f>
        <v>479</v>
      </c>
      <c r="M170">
        <f>VLOOKUP($A170,'table 1008C'!$C$10:$O$796,AE$3,FALSE)</f>
        <v>373</v>
      </c>
      <c r="N170">
        <f>VLOOKUP($A170,'table 1008C'!$C$10:$O$796,AF$3,FALSE)</f>
        <v>139</v>
      </c>
      <c r="O170">
        <f>VLOOKUP($A170,'table 1008C'!$C$10:$O$796,AG$3,FALSE)</f>
        <v>140</v>
      </c>
      <c r="V170">
        <f>IF(D170="..","..",VLOOKUP($A170,'16-64 population'!$A$8:$L$432,V$3,FALSE))</f>
        <v>172310</v>
      </c>
      <c r="W170">
        <f>IF(E170="..","..",VLOOKUP($A170,'16-64 population'!$A$8:$L$432,W$3,FALSE))</f>
        <v>172553</v>
      </c>
      <c r="X170">
        <f>IF(F170="..","..",VLOOKUP($A170,'16-64 population'!$A$8:$L$432,X$3,FALSE))</f>
        <v>171876</v>
      </c>
      <c r="Y170">
        <f>IF(G170="..","..",VLOOKUP($A170,'16-64 population'!$A$8:$L$432,Y$3,FALSE))</f>
        <v>171441</v>
      </c>
      <c r="Z170">
        <f>IF(H170="..","..",VLOOKUP($A170,'16-64 population'!$A$8:$L$432,Z$3,FALSE))</f>
        <v>170445</v>
      </c>
      <c r="AA170">
        <f>IF(I170="..","..",VLOOKUP($A170,'16-64 population'!$A$8:$L$432,AA$3,FALSE))</f>
        <v>169949</v>
      </c>
      <c r="AB170">
        <f>IF(J170="..","..",VLOOKUP($A170,'16-64 population'!$A$8:$L$432,AB$3,FALSE))</f>
        <v>170570</v>
      </c>
      <c r="AC170">
        <f>IF(K170="..","..",VLOOKUP($A170,'16-64 population'!$A$8:$L$432,AC$3,FALSE))</f>
        <v>170784</v>
      </c>
      <c r="AD170">
        <f>IF(L170="..","..",VLOOKUP($A170,'16-64 population'!$A$8:$L$432,AD$3,FALSE))</f>
        <v>170642</v>
      </c>
      <c r="AE170">
        <f>IF(M170="..","..",VLOOKUP($A170,'16-64 population'!$A$8:$L$432,AE$3,FALSE))</f>
        <v>169870</v>
      </c>
      <c r="AF170">
        <f>IF(N170="..","..",VLOOKUP($A170,'16-64 population'!$A$8:$L$432,AF$3,FALSE))</f>
        <v>168216</v>
      </c>
      <c r="AG170">
        <f>IF(O170="..","..",VLOOKUP($A170,'16-64 population'!$A$8:$M$432,AG$3,FALSE))</f>
        <v>167455</v>
      </c>
      <c r="AM170">
        <f t="shared" si="23"/>
        <v>0.44686901514711858</v>
      </c>
      <c r="AN170">
        <f t="shared" si="24"/>
        <v>1.4604208562007035</v>
      </c>
      <c r="AO170">
        <f t="shared" si="25"/>
        <v>2.2341688193814147</v>
      </c>
      <c r="AP170">
        <f t="shared" si="26"/>
        <v>1.0732555223079661</v>
      </c>
      <c r="AQ170">
        <f t="shared" si="27"/>
        <v>1.196867024553375</v>
      </c>
      <c r="AR170">
        <f t="shared" si="28"/>
        <v>1.9182225255812035</v>
      </c>
      <c r="AS170">
        <f t="shared" si="29"/>
        <v>0.75628774110335939</v>
      </c>
      <c r="AT170">
        <f t="shared" si="30"/>
        <v>0.90172381487727193</v>
      </c>
      <c r="AU170">
        <f t="shared" si="31"/>
        <v>2.8070463309150151</v>
      </c>
      <c r="AV170">
        <f t="shared" si="32"/>
        <v>2.1957967857773593</v>
      </c>
      <c r="AW170">
        <f t="shared" si="33"/>
        <v>0.82631854282589046</v>
      </c>
      <c r="AX170">
        <f t="shared" si="33"/>
        <v>0.83604550476247341</v>
      </c>
    </row>
    <row r="171" spans="1:50" x14ac:dyDescent="0.3">
      <c r="A171" t="s">
        <v>164</v>
      </c>
      <c r="B171" t="str">
        <f>VLOOKUP($A171,class!$A$1:$B$455,2,FALSE)</f>
        <v>London Borough</v>
      </c>
      <c r="C171" t="str">
        <f>IFERROR(VLOOKUP($A171,classifications!A$3:C$334,3,FALSE),VLOOKUP($A171,classifications!I$2:K$28,3,FALSE))</f>
        <v>Predominantly Urban</v>
      </c>
      <c r="D171">
        <f>VLOOKUP($A171,'table 1008C'!$C$10:$O$796,V$3,FALSE)</f>
        <v>80</v>
      </c>
      <c r="E171">
        <f>VLOOKUP($A171,'table 1008C'!$C$10:$O$796,W$3,FALSE)</f>
        <v>84</v>
      </c>
      <c r="F171">
        <f>VLOOKUP($A171,'table 1008C'!$C$10:$O$796,X$3,FALSE)</f>
        <v>117</v>
      </c>
      <c r="G171">
        <f>VLOOKUP($A171,'table 1008C'!$C$10:$O$796,Y$3,FALSE)</f>
        <v>19</v>
      </c>
      <c r="H171">
        <f>VLOOKUP($A171,'table 1008C'!$C$10:$O$796,Z$3,FALSE)</f>
        <v>101</v>
      </c>
      <c r="I171">
        <f>VLOOKUP($A171,'table 1008C'!$C$10:$O$796,AA$3,FALSE)</f>
        <v>204</v>
      </c>
      <c r="J171">
        <f>VLOOKUP($A171,'table 1008C'!$C$10:$O$796,AB$3,FALSE)</f>
        <v>68</v>
      </c>
      <c r="K171">
        <f>VLOOKUP($A171,'table 1008C'!$C$10:$O$796,AC$3,FALSE)</f>
        <v>115</v>
      </c>
      <c r="L171">
        <f>VLOOKUP($A171,'table 1008C'!$C$10:$O$796,AD$3,FALSE)</f>
        <v>56</v>
      </c>
      <c r="M171">
        <f>VLOOKUP($A171,'table 1008C'!$C$10:$O$796,AE$3,FALSE)</f>
        <v>57</v>
      </c>
      <c r="N171">
        <f>VLOOKUP($A171,'table 1008C'!$C$10:$O$796,AF$3,FALSE)</f>
        <v>96</v>
      </c>
      <c r="O171">
        <f>VLOOKUP($A171,'table 1008C'!$C$10:$O$796,AG$3,FALSE)</f>
        <v>39</v>
      </c>
      <c r="V171">
        <f>IF(D171="..","..",VLOOKUP($A171,'16-64 population'!$A$8:$L$432,V$3,FALSE))</f>
        <v>108350</v>
      </c>
      <c r="W171">
        <f>IF(E171="..","..",VLOOKUP($A171,'16-64 population'!$A$8:$L$432,W$3,FALSE))</f>
        <v>108694</v>
      </c>
      <c r="X171">
        <f>IF(F171="..","..",VLOOKUP($A171,'16-64 population'!$A$8:$L$432,X$3,FALSE))</f>
        <v>109526</v>
      </c>
      <c r="Y171">
        <f>IF(G171="..","..",VLOOKUP($A171,'16-64 population'!$A$8:$L$432,Y$3,FALSE))</f>
        <v>110575</v>
      </c>
      <c r="Z171">
        <f>IF(H171="..","..",VLOOKUP($A171,'16-64 population'!$A$8:$L$432,Z$3,FALSE))</f>
        <v>111739</v>
      </c>
      <c r="AA171">
        <f>IF(I171="..","..",VLOOKUP($A171,'16-64 population'!$A$8:$L$432,AA$3,FALSE))</f>
        <v>112793</v>
      </c>
      <c r="AB171">
        <f>IF(J171="..","..",VLOOKUP($A171,'16-64 population'!$A$8:$L$432,AB$3,FALSE))</f>
        <v>114738</v>
      </c>
      <c r="AC171">
        <f>IF(K171="..","..",VLOOKUP($A171,'16-64 population'!$A$8:$L$432,AC$3,FALSE))</f>
        <v>115773</v>
      </c>
      <c r="AD171">
        <f>IF(L171="..","..",VLOOKUP($A171,'16-64 population'!$A$8:$L$432,AD$3,FALSE))</f>
        <v>115883</v>
      </c>
      <c r="AE171">
        <f>IF(M171="..","..",VLOOKUP($A171,'16-64 population'!$A$8:$L$432,AE$3,FALSE))</f>
        <v>115830</v>
      </c>
      <c r="AF171">
        <f>IF(N171="..","..",VLOOKUP($A171,'16-64 population'!$A$8:$L$432,AF$3,FALSE))</f>
        <v>116839</v>
      </c>
      <c r="AG171">
        <f>IF(O171="..","..",VLOOKUP($A171,'16-64 population'!$A$8:$M$432,AG$3,FALSE))</f>
        <v>117883</v>
      </c>
      <c r="AM171">
        <f t="shared" si="23"/>
        <v>0.73834794646977397</v>
      </c>
      <c r="AN171">
        <f t="shared" si="24"/>
        <v>0.77281174673855035</v>
      </c>
      <c r="AO171">
        <f t="shared" si="25"/>
        <v>1.0682395047751219</v>
      </c>
      <c r="AP171">
        <f t="shared" si="26"/>
        <v>0.17182907528826588</v>
      </c>
      <c r="AQ171">
        <f t="shared" si="27"/>
        <v>0.90389210571062917</v>
      </c>
      <c r="AR171">
        <f t="shared" si="28"/>
        <v>1.808622875533056</v>
      </c>
      <c r="AS171">
        <f t="shared" si="29"/>
        <v>0.59265456954104134</v>
      </c>
      <c r="AT171">
        <f t="shared" si="30"/>
        <v>0.99332314097414776</v>
      </c>
      <c r="AU171">
        <f t="shared" si="31"/>
        <v>0.48324603263636601</v>
      </c>
      <c r="AV171">
        <f t="shared" si="32"/>
        <v>0.49210049210049212</v>
      </c>
      <c r="AW171">
        <f t="shared" si="33"/>
        <v>0.8216434580919042</v>
      </c>
      <c r="AX171">
        <f t="shared" si="33"/>
        <v>0.33083650738444054</v>
      </c>
    </row>
    <row r="172" spans="1:50" x14ac:dyDescent="0.3">
      <c r="A172" t="s">
        <v>44</v>
      </c>
      <c r="B172" t="str">
        <f>VLOOKUP($A172,class!$A$1:$B$455,2,FALSE)</f>
        <v>Metropolitan District</v>
      </c>
      <c r="C172" t="str">
        <f>IFERROR(VLOOKUP($A172,classifications!A$3:C$334,3,FALSE),VLOOKUP($A172,classifications!I$2:K$28,3,FALSE))</f>
        <v>Predominantly Urban</v>
      </c>
      <c r="D172">
        <f>VLOOKUP($A172,'table 1008C'!$C$10:$O$796,V$3,FALSE)</f>
        <v>203</v>
      </c>
      <c r="E172">
        <f>VLOOKUP($A172,'table 1008C'!$C$10:$O$796,W$3,FALSE)</f>
        <v>166</v>
      </c>
      <c r="F172">
        <f>VLOOKUP($A172,'table 1008C'!$C$10:$O$796,X$3,FALSE)</f>
        <v>219</v>
      </c>
      <c r="G172">
        <f>VLOOKUP($A172,'table 1008C'!$C$10:$O$796,Y$3,FALSE)</f>
        <v>105</v>
      </c>
      <c r="H172">
        <f>VLOOKUP($A172,'table 1008C'!$C$10:$O$796,Z$3,FALSE)</f>
        <v>131</v>
      </c>
      <c r="I172">
        <f>VLOOKUP($A172,'table 1008C'!$C$10:$O$796,AA$3,FALSE)</f>
        <v>173</v>
      </c>
      <c r="J172">
        <f>VLOOKUP($A172,'table 1008C'!$C$10:$O$796,AB$3,FALSE)</f>
        <v>126</v>
      </c>
      <c r="K172">
        <f>VLOOKUP($A172,'table 1008C'!$C$10:$O$796,AC$3,FALSE)</f>
        <v>119</v>
      </c>
      <c r="L172">
        <f>VLOOKUP($A172,'table 1008C'!$C$10:$O$796,AD$3,FALSE)</f>
        <v>92</v>
      </c>
      <c r="M172">
        <f>VLOOKUP($A172,'table 1008C'!$C$10:$O$796,AE$3,FALSE)</f>
        <v>150</v>
      </c>
      <c r="N172">
        <f>VLOOKUP($A172,'table 1008C'!$C$10:$O$796,AF$3,FALSE)</f>
        <v>178</v>
      </c>
      <c r="O172">
        <f>VLOOKUP($A172,'table 1008C'!$C$10:$O$796,AG$3,FALSE)</f>
        <v>93</v>
      </c>
      <c r="V172">
        <f>IF(D172="..","..",VLOOKUP($A172,'16-64 population'!$A$8:$L$432,V$3,FALSE))</f>
        <v>268067</v>
      </c>
      <c r="W172">
        <f>IF(E172="..","..",VLOOKUP($A172,'16-64 population'!$A$8:$L$432,W$3,FALSE))</f>
        <v>269871</v>
      </c>
      <c r="X172">
        <f>IF(F172="..","..",VLOOKUP($A172,'16-64 population'!$A$8:$L$432,X$3,FALSE))</f>
        <v>272007</v>
      </c>
      <c r="Y172">
        <f>IF(G172="..","..",VLOOKUP($A172,'16-64 population'!$A$8:$L$432,Y$3,FALSE))</f>
        <v>271299</v>
      </c>
      <c r="Z172">
        <f>IF(H172="..","..",VLOOKUP($A172,'16-64 population'!$A$8:$L$432,Z$3,FALSE))</f>
        <v>271242</v>
      </c>
      <c r="AA172">
        <f>IF(I172="..","..",VLOOKUP($A172,'16-64 population'!$A$8:$L$432,AA$3,FALSE))</f>
        <v>270955</v>
      </c>
      <c r="AB172">
        <f>IF(J172="..","..",VLOOKUP($A172,'16-64 population'!$A$8:$L$432,AB$3,FALSE))</f>
        <v>271772</v>
      </c>
      <c r="AC172">
        <f>IF(K172="..","..",VLOOKUP($A172,'16-64 population'!$A$8:$L$432,AC$3,FALSE))</f>
        <v>272071</v>
      </c>
      <c r="AD172">
        <f>IF(L172="..","..",VLOOKUP($A172,'16-64 population'!$A$8:$L$432,AD$3,FALSE))</f>
        <v>271861</v>
      </c>
      <c r="AE172">
        <f>IF(M172="..","..",VLOOKUP($A172,'16-64 population'!$A$8:$L$432,AE$3,FALSE))</f>
        <v>272060</v>
      </c>
      <c r="AF172">
        <f>IF(N172="..","..",VLOOKUP($A172,'16-64 population'!$A$8:$L$432,AF$3,FALSE))</f>
        <v>272032</v>
      </c>
      <c r="AG172">
        <f>IF(O172="..","..",VLOOKUP($A172,'16-64 population'!$A$8:$M$432,AG$3,FALSE))</f>
        <v>272911</v>
      </c>
      <c r="AM172">
        <f t="shared" si="23"/>
        <v>0.75727336822510793</v>
      </c>
      <c r="AN172">
        <f t="shared" si="24"/>
        <v>0.61510870008263208</v>
      </c>
      <c r="AO172">
        <f t="shared" si="25"/>
        <v>0.80512633866040206</v>
      </c>
      <c r="AP172">
        <f t="shared" si="26"/>
        <v>0.3870268596640607</v>
      </c>
      <c r="AQ172">
        <f t="shared" si="27"/>
        <v>0.48296355284211145</v>
      </c>
      <c r="AR172">
        <f t="shared" si="28"/>
        <v>0.63848240482736984</v>
      </c>
      <c r="AS172">
        <f t="shared" si="29"/>
        <v>0.46362392005063069</v>
      </c>
      <c r="AT172">
        <f t="shared" si="30"/>
        <v>0.43738582943422855</v>
      </c>
      <c r="AU172">
        <f t="shared" si="31"/>
        <v>0.33840823067670611</v>
      </c>
      <c r="AV172">
        <f t="shared" si="32"/>
        <v>0.55134896713960158</v>
      </c>
      <c r="AW172">
        <f t="shared" si="33"/>
        <v>0.65433478414304203</v>
      </c>
      <c r="AX172">
        <f t="shared" si="33"/>
        <v>0.34077043431741483</v>
      </c>
    </row>
    <row r="173" spans="1:50" x14ac:dyDescent="0.3">
      <c r="A173" t="s">
        <v>216</v>
      </c>
      <c r="B173" t="str">
        <f>VLOOKUP($A173,class!$A$1:$B$455,2,FALSE)</f>
        <v>Metropolitan District</v>
      </c>
      <c r="C173" t="str">
        <f>IFERROR(VLOOKUP($A173,classifications!A$3:C$334,3,FALSE),VLOOKUP($A173,classifications!I$2:K$28,3,FALSE))</f>
        <v>Predominantly Urban</v>
      </c>
      <c r="D173">
        <f>VLOOKUP($A173,'table 1008C'!$C$10:$O$796,V$3,FALSE)</f>
        <v>88</v>
      </c>
      <c r="E173">
        <f>VLOOKUP($A173,'table 1008C'!$C$10:$O$796,W$3,FALSE)</f>
        <v>183</v>
      </c>
      <c r="F173">
        <f>VLOOKUP($A173,'table 1008C'!$C$10:$O$796,X$3,FALSE)</f>
        <v>206</v>
      </c>
      <c r="G173">
        <f>VLOOKUP($A173,'table 1008C'!$C$10:$O$796,Y$3,FALSE)</f>
        <v>119</v>
      </c>
      <c r="H173">
        <f>VLOOKUP($A173,'table 1008C'!$C$10:$O$796,Z$3,FALSE)</f>
        <v>134</v>
      </c>
      <c r="I173">
        <f>VLOOKUP($A173,'table 1008C'!$C$10:$O$796,AA$3,FALSE)</f>
        <v>395</v>
      </c>
      <c r="J173">
        <f>VLOOKUP($A173,'table 1008C'!$C$10:$O$796,AB$3,FALSE)</f>
        <v>56</v>
      </c>
      <c r="K173">
        <f>VLOOKUP($A173,'table 1008C'!$C$10:$O$796,AC$3,FALSE)</f>
        <v>81</v>
      </c>
      <c r="L173">
        <f>VLOOKUP($A173,'table 1008C'!$C$10:$O$796,AD$3,FALSE)</f>
        <v>248</v>
      </c>
      <c r="M173">
        <f>VLOOKUP($A173,'table 1008C'!$C$10:$O$796,AE$3,FALSE)</f>
        <v>159</v>
      </c>
      <c r="N173">
        <f>VLOOKUP($A173,'table 1008C'!$C$10:$O$796,AF$3,FALSE)</f>
        <v>314</v>
      </c>
      <c r="O173">
        <f>VLOOKUP($A173,'table 1008C'!$C$10:$O$796,AG$3,FALSE)</f>
        <v>176</v>
      </c>
      <c r="V173">
        <f>IF(D173="..","..",VLOOKUP($A173,'16-64 population'!$A$8:$L$432,V$3,FALSE))</f>
        <v>94700</v>
      </c>
      <c r="W173">
        <f>IF(E173="..","..",VLOOKUP($A173,'16-64 population'!$A$8:$L$432,W$3,FALSE))</f>
        <v>94518</v>
      </c>
      <c r="X173">
        <f>IF(F173="..","..",VLOOKUP($A173,'16-64 population'!$A$8:$L$432,X$3,FALSE))</f>
        <v>94219</v>
      </c>
      <c r="Y173">
        <f>IF(G173="..","..",VLOOKUP($A173,'16-64 population'!$A$8:$L$432,Y$3,FALSE))</f>
        <v>93781</v>
      </c>
      <c r="Z173">
        <f>IF(H173="..","..",VLOOKUP($A173,'16-64 population'!$A$8:$L$432,Z$3,FALSE))</f>
        <v>93653</v>
      </c>
      <c r="AA173">
        <f>IF(I173="..","..",VLOOKUP($A173,'16-64 population'!$A$8:$L$432,AA$3,FALSE))</f>
        <v>93689</v>
      </c>
      <c r="AB173">
        <f>IF(J173="..","..",VLOOKUP($A173,'16-64 population'!$A$8:$L$432,AB$3,FALSE))</f>
        <v>93849</v>
      </c>
      <c r="AC173">
        <f>IF(K173="..","..",VLOOKUP($A173,'16-64 population'!$A$8:$L$432,AC$3,FALSE))</f>
        <v>93866</v>
      </c>
      <c r="AD173">
        <f>IF(L173="..","..",VLOOKUP($A173,'16-64 population'!$A$8:$L$432,AD$3,FALSE))</f>
        <v>93858</v>
      </c>
      <c r="AE173">
        <f>IF(M173="..","..",VLOOKUP($A173,'16-64 population'!$A$8:$L$432,AE$3,FALSE))</f>
        <v>93912</v>
      </c>
      <c r="AF173">
        <f>IF(N173="..","..",VLOOKUP($A173,'16-64 population'!$A$8:$L$432,AF$3,FALSE))</f>
        <v>94311</v>
      </c>
      <c r="AG173">
        <f>IF(O173="..","..",VLOOKUP($A173,'16-64 population'!$A$8:$M$432,AG$3,FALSE))</f>
        <v>94864</v>
      </c>
      <c r="AM173">
        <f t="shared" si="23"/>
        <v>0.92925026399155219</v>
      </c>
      <c r="AN173">
        <f t="shared" si="24"/>
        <v>1.9361391480987749</v>
      </c>
      <c r="AO173">
        <f t="shared" si="25"/>
        <v>2.1863955253186727</v>
      </c>
      <c r="AP173">
        <f t="shared" si="26"/>
        <v>1.268913745854704</v>
      </c>
      <c r="AQ173">
        <f t="shared" si="27"/>
        <v>1.4308137486252441</v>
      </c>
      <c r="AR173">
        <f t="shared" si="28"/>
        <v>4.216076593837057</v>
      </c>
      <c r="AS173">
        <f t="shared" si="29"/>
        <v>0.59670321473856935</v>
      </c>
      <c r="AT173">
        <f t="shared" si="30"/>
        <v>0.86293226514392862</v>
      </c>
      <c r="AU173">
        <f t="shared" si="31"/>
        <v>2.6422894159261863</v>
      </c>
      <c r="AV173">
        <f t="shared" si="32"/>
        <v>1.693074367492972</v>
      </c>
      <c r="AW173">
        <f t="shared" si="33"/>
        <v>3.3294101430373972</v>
      </c>
      <c r="AX173">
        <f t="shared" si="33"/>
        <v>1.8552875695732838</v>
      </c>
    </row>
    <row r="174" spans="1:50" x14ac:dyDescent="0.3">
      <c r="A174" t="s">
        <v>166</v>
      </c>
      <c r="B174" t="str">
        <f>VLOOKUP($A174,class!$A$1:$B$455,2,FALSE)</f>
        <v>London Borough</v>
      </c>
      <c r="C174" t="str">
        <f>IFERROR(VLOOKUP($A174,classifications!A$3:C$334,3,FALSE),VLOOKUP($A174,classifications!I$2:K$28,3,FALSE))</f>
        <v>Predominantly Urban</v>
      </c>
      <c r="D174">
        <f>VLOOKUP($A174,'table 1008C'!$C$10:$O$796,V$3,FALSE)</f>
        <v>705</v>
      </c>
      <c r="E174">
        <f>VLOOKUP($A174,'table 1008C'!$C$10:$O$796,W$3,FALSE)</f>
        <v>1014</v>
      </c>
      <c r="F174">
        <f>VLOOKUP($A174,'table 1008C'!$C$10:$O$796,X$3,FALSE)</f>
        <v>687</v>
      </c>
      <c r="G174">
        <f>VLOOKUP($A174,'table 1008C'!$C$10:$O$796,Y$3,FALSE)</f>
        <v>319</v>
      </c>
      <c r="H174">
        <f>VLOOKUP($A174,'table 1008C'!$C$10:$O$796,Z$3,FALSE)</f>
        <v>263</v>
      </c>
      <c r="I174">
        <f>VLOOKUP($A174,'table 1008C'!$C$10:$O$796,AA$3,FALSE)</f>
        <v>796</v>
      </c>
      <c r="J174">
        <f>VLOOKUP($A174,'table 1008C'!$C$10:$O$796,AB$3,FALSE)</f>
        <v>238</v>
      </c>
      <c r="K174">
        <f>VLOOKUP($A174,'table 1008C'!$C$10:$O$796,AC$3,FALSE)</f>
        <v>207</v>
      </c>
      <c r="L174">
        <f>VLOOKUP($A174,'table 1008C'!$C$10:$O$796,AD$3,FALSE)</f>
        <v>307</v>
      </c>
      <c r="M174">
        <f>VLOOKUP($A174,'table 1008C'!$C$10:$O$796,AE$3,FALSE)</f>
        <v>287</v>
      </c>
      <c r="N174">
        <f>VLOOKUP($A174,'table 1008C'!$C$10:$O$796,AF$3,FALSE)</f>
        <v>355</v>
      </c>
      <c r="O174">
        <f>VLOOKUP($A174,'table 1008C'!$C$10:$O$796,AG$3,FALSE)</f>
        <v>380</v>
      </c>
      <c r="V174">
        <f>IF(D174="..","..",VLOOKUP($A174,'16-64 population'!$A$8:$L$432,V$3,FALSE))</f>
        <v>217530</v>
      </c>
      <c r="W174">
        <f>IF(E174="..","..",VLOOKUP($A174,'16-64 population'!$A$8:$L$432,W$3,FALSE))</f>
        <v>220206</v>
      </c>
      <c r="X174">
        <f>IF(F174="..","..",VLOOKUP($A174,'16-64 population'!$A$8:$L$432,X$3,FALSE))</f>
        <v>226412</v>
      </c>
      <c r="Y174">
        <f>IF(G174="..","..",VLOOKUP($A174,'16-64 population'!$A$8:$L$432,Y$3,FALSE))</f>
        <v>230073</v>
      </c>
      <c r="Z174">
        <f>IF(H174="..","..",VLOOKUP($A174,'16-64 population'!$A$8:$L$432,Z$3,FALSE))</f>
        <v>232328</v>
      </c>
      <c r="AA174">
        <f>IF(I174="..","..",VLOOKUP($A174,'16-64 population'!$A$8:$L$432,AA$3,FALSE))</f>
        <v>235608</v>
      </c>
      <c r="AB174">
        <f>IF(J174="..","..",VLOOKUP($A174,'16-64 population'!$A$8:$L$432,AB$3,FALSE))</f>
        <v>238835</v>
      </c>
      <c r="AC174">
        <f>IF(K174="..","..",VLOOKUP($A174,'16-64 population'!$A$8:$L$432,AC$3,FALSE))</f>
        <v>240723</v>
      </c>
      <c r="AD174">
        <f>IF(L174="..","..",VLOOKUP($A174,'16-64 population'!$A$8:$L$432,AD$3,FALSE))</f>
        <v>241164</v>
      </c>
      <c r="AE174">
        <f>IF(M174="..","..",VLOOKUP($A174,'16-64 population'!$A$8:$L$432,AE$3,FALSE))</f>
        <v>242122</v>
      </c>
      <c r="AF174">
        <f>IF(N174="..","..",VLOOKUP($A174,'16-64 population'!$A$8:$L$432,AF$3,FALSE))</f>
        <v>242234</v>
      </c>
      <c r="AG174">
        <f>IF(O174="..","..",VLOOKUP($A174,'16-64 population'!$A$8:$M$432,AG$3,FALSE))</f>
        <v>238041</v>
      </c>
      <c r="AM174">
        <f t="shared" si="23"/>
        <v>3.240932285202041</v>
      </c>
      <c r="AN174">
        <f t="shared" si="24"/>
        <v>4.6047791613307538</v>
      </c>
      <c r="AO174">
        <f t="shared" si="25"/>
        <v>3.0342914686500713</v>
      </c>
      <c r="AP174">
        <f t="shared" si="26"/>
        <v>1.3865164534734626</v>
      </c>
      <c r="AQ174">
        <f t="shared" si="27"/>
        <v>1.1320202472366654</v>
      </c>
      <c r="AR174">
        <f t="shared" si="28"/>
        <v>3.3784930902176495</v>
      </c>
      <c r="AS174">
        <f t="shared" si="29"/>
        <v>0.99650386249921485</v>
      </c>
      <c r="AT174">
        <f t="shared" si="30"/>
        <v>0.85990952256327813</v>
      </c>
      <c r="AU174">
        <f t="shared" si="31"/>
        <v>1.2729926523029973</v>
      </c>
      <c r="AV174">
        <f t="shared" si="32"/>
        <v>1.1853528386515888</v>
      </c>
      <c r="AW174">
        <f t="shared" si="33"/>
        <v>1.4655250707993097</v>
      </c>
      <c r="AX174">
        <f t="shared" si="33"/>
        <v>1.5963636516398436</v>
      </c>
    </row>
    <row r="175" spans="1:50" x14ac:dyDescent="0.3">
      <c r="A175" t="s">
        <v>31</v>
      </c>
      <c r="B175" t="str">
        <f>VLOOKUP($A175,class!$A$1:$B$455,2,FALSE)</f>
        <v>Shire County</v>
      </c>
      <c r="C175" t="str">
        <f>IFERROR(VLOOKUP($A175,classifications!A$3:C$334,3,FALSE),VLOOKUP($A175,classifications!I$2:K$28,3,FALSE))</f>
        <v>Predominantly Urban</v>
      </c>
      <c r="D175">
        <f>VLOOKUP($A175,'table 1008C'!$C$10:$O$796,V$3,FALSE)</f>
        <v>483</v>
      </c>
      <c r="E175">
        <f>VLOOKUP($A175,'table 1008C'!$C$10:$O$796,W$3,FALSE)</f>
        <v>661</v>
      </c>
      <c r="F175">
        <f>VLOOKUP($A175,'table 1008C'!$C$10:$O$796,X$3,FALSE)</f>
        <v>946</v>
      </c>
      <c r="G175">
        <f>VLOOKUP($A175,'table 1008C'!$C$10:$O$796,Y$3,FALSE)</f>
        <v>752</v>
      </c>
      <c r="H175">
        <f>VLOOKUP($A175,'table 1008C'!$C$10:$O$796,Z$3,FALSE)</f>
        <v>778</v>
      </c>
      <c r="I175">
        <f>VLOOKUP($A175,'table 1008C'!$C$10:$O$796,AA$3,FALSE)</f>
        <v>1149</v>
      </c>
      <c r="J175">
        <f>VLOOKUP($A175,'table 1008C'!$C$10:$O$796,AB$3,FALSE)</f>
        <v>796</v>
      </c>
      <c r="K175">
        <f>VLOOKUP($A175,'table 1008C'!$C$10:$O$796,AC$3,FALSE)</f>
        <v>1070</v>
      </c>
      <c r="L175">
        <f>VLOOKUP($A175,'table 1008C'!$C$10:$O$796,AD$3,FALSE)</f>
        <v>930</v>
      </c>
      <c r="M175">
        <f>VLOOKUP($A175,'table 1008C'!$C$10:$O$796,AE$3,FALSE)</f>
        <v>992</v>
      </c>
      <c r="N175">
        <f>VLOOKUP($A175,'table 1008C'!$C$10:$O$796,AF$3,FALSE)</f>
        <v>1435</v>
      </c>
      <c r="O175">
        <f>VLOOKUP($A175,'table 1008C'!$C$10:$O$796,AG$3,FALSE)</f>
        <v>1107</v>
      </c>
      <c r="V175">
        <f>IF(D175="..","..",VLOOKUP($A175,'16-64 population'!$A$8:$L$432,V$3,FALSE))</f>
        <v>744519</v>
      </c>
      <c r="W175">
        <f>IF(E175="..","..",VLOOKUP($A175,'16-64 population'!$A$8:$L$432,W$3,FALSE))</f>
        <v>744809</v>
      </c>
      <c r="X175">
        <f>IF(F175="..","..",VLOOKUP($A175,'16-64 population'!$A$8:$L$432,X$3,FALSE))</f>
        <v>744442</v>
      </c>
      <c r="Y175">
        <f>IF(G175="..","..",VLOOKUP($A175,'16-64 population'!$A$8:$L$432,Y$3,FALSE))</f>
        <v>739596</v>
      </c>
      <c r="Z175">
        <f>IF(H175="..","..",VLOOKUP($A175,'16-64 population'!$A$8:$L$432,Z$3,FALSE))</f>
        <v>736275</v>
      </c>
      <c r="AA175">
        <f>IF(I175="..","..",VLOOKUP($A175,'16-64 population'!$A$8:$L$432,AA$3,FALSE))</f>
        <v>733644</v>
      </c>
      <c r="AB175">
        <f>IF(J175="..","..",VLOOKUP($A175,'16-64 population'!$A$8:$L$432,AB$3,FALSE))</f>
        <v>734070</v>
      </c>
      <c r="AC175">
        <f>IF(K175="..","..",VLOOKUP($A175,'16-64 population'!$A$8:$L$432,AC$3,FALSE))</f>
        <v>734533</v>
      </c>
      <c r="AD175">
        <f>IF(L175="..","..",VLOOKUP($A175,'16-64 population'!$A$8:$L$432,AD$3,FALSE))</f>
        <v>735988</v>
      </c>
      <c r="AE175">
        <f>IF(M175="..","..",VLOOKUP($A175,'16-64 population'!$A$8:$L$432,AE$3,FALSE))</f>
        <v>738036</v>
      </c>
      <c r="AF175">
        <f>IF(N175="..","..",VLOOKUP($A175,'16-64 population'!$A$8:$L$432,AF$3,FALSE))</f>
        <v>741506</v>
      </c>
      <c r="AG175">
        <f>IF(O175="..","..",VLOOKUP($A175,'16-64 population'!$A$8:$M$432,AG$3,FALSE))</f>
        <v>745117</v>
      </c>
      <c r="AM175">
        <f t="shared" si="23"/>
        <v>0.64874099922231665</v>
      </c>
      <c r="AN175">
        <f t="shared" si="24"/>
        <v>0.88747584951309666</v>
      </c>
      <c r="AO175">
        <f t="shared" si="25"/>
        <v>1.2707504412701056</v>
      </c>
      <c r="AP175">
        <f t="shared" si="26"/>
        <v>1.0167713183954483</v>
      </c>
      <c r="AQ175">
        <f t="shared" si="27"/>
        <v>1.0566704016841533</v>
      </c>
      <c r="AR175">
        <f t="shared" si="28"/>
        <v>1.5661547017354467</v>
      </c>
      <c r="AS175">
        <f t="shared" si="29"/>
        <v>1.0843652512703148</v>
      </c>
      <c r="AT175">
        <f t="shared" si="30"/>
        <v>1.4567078674477525</v>
      </c>
      <c r="AU175">
        <f t="shared" si="31"/>
        <v>1.2636075588188938</v>
      </c>
      <c r="AV175">
        <f t="shared" si="32"/>
        <v>1.3441078754965883</v>
      </c>
      <c r="AW175">
        <f t="shared" si="33"/>
        <v>1.9352506925095685</v>
      </c>
      <c r="AX175">
        <f t="shared" si="33"/>
        <v>1.4856727198547344</v>
      </c>
    </row>
    <row r="176" spans="1:50" x14ac:dyDescent="0.3">
      <c r="A176" t="s">
        <v>79</v>
      </c>
      <c r="B176" t="str">
        <f>VLOOKUP($A176,class!$A$1:$B$455,2,FALSE)</f>
        <v>Shire District</v>
      </c>
      <c r="C176" t="str">
        <f>IFERROR(VLOOKUP($A176,classifications!A$3:C$334,3,FALSE),VLOOKUP($A176,classifications!I$2:K$28,3,FALSE))</f>
        <v>Urban with Significant Rural</v>
      </c>
      <c r="D176">
        <f>VLOOKUP($A176,'table 1008C'!$C$10:$O$796,V$3,FALSE)</f>
        <v>26</v>
      </c>
      <c r="E176">
        <f>VLOOKUP($A176,'table 1008C'!$C$10:$O$796,W$3,FALSE)</f>
        <v>62</v>
      </c>
      <c r="F176">
        <f>VLOOKUP($A176,'table 1008C'!$C$10:$O$796,X$3,FALSE)</f>
        <v>98</v>
      </c>
      <c r="G176">
        <f>VLOOKUP($A176,'table 1008C'!$C$10:$O$796,Y$3,FALSE)</f>
        <v>29</v>
      </c>
      <c r="H176">
        <f>VLOOKUP($A176,'table 1008C'!$C$10:$O$796,Z$3,FALSE)</f>
        <v>62</v>
      </c>
      <c r="I176">
        <f>VLOOKUP($A176,'table 1008C'!$C$10:$O$796,AA$3,FALSE)</f>
        <v>127</v>
      </c>
      <c r="J176">
        <f>VLOOKUP($A176,'table 1008C'!$C$10:$O$796,AB$3,FALSE)</f>
        <v>112</v>
      </c>
      <c r="K176">
        <f>VLOOKUP($A176,'table 1008C'!$C$10:$O$796,AC$3,FALSE)</f>
        <v>172</v>
      </c>
      <c r="L176">
        <f>VLOOKUP($A176,'table 1008C'!$C$10:$O$796,AD$3,FALSE)</f>
        <v>161</v>
      </c>
      <c r="M176">
        <f>VLOOKUP($A176,'table 1008C'!$C$10:$O$796,AE$3,FALSE)</f>
        <v>54</v>
      </c>
      <c r="N176">
        <f>VLOOKUP($A176,'table 1008C'!$C$10:$O$796,AF$3,FALSE)</f>
        <v>44</v>
      </c>
      <c r="O176">
        <f>VLOOKUP($A176,'table 1008C'!$C$10:$O$796,AG$3,FALSE)</f>
        <v>17</v>
      </c>
      <c r="V176">
        <f>IF(D176="..","..",VLOOKUP($A176,'16-64 population'!$A$8:$L$432,V$3,FALSE))</f>
        <v>88169</v>
      </c>
      <c r="W176">
        <f>IF(E176="..","..",VLOOKUP($A176,'16-64 population'!$A$8:$L$432,W$3,FALSE))</f>
        <v>89097</v>
      </c>
      <c r="X176">
        <f>IF(F176="..","..",VLOOKUP($A176,'16-64 population'!$A$8:$L$432,X$3,FALSE))</f>
        <v>89428</v>
      </c>
      <c r="Y176">
        <f>IF(G176="..","..",VLOOKUP($A176,'16-64 population'!$A$8:$L$432,Y$3,FALSE))</f>
        <v>89844</v>
      </c>
      <c r="Z176">
        <f>IF(H176="..","..",VLOOKUP($A176,'16-64 population'!$A$8:$L$432,Z$3,FALSE))</f>
        <v>89664</v>
      </c>
      <c r="AA176">
        <f>IF(I176="..","..",VLOOKUP($A176,'16-64 population'!$A$8:$L$432,AA$3,FALSE))</f>
        <v>89348</v>
      </c>
      <c r="AB176">
        <f>IF(J176="..","..",VLOOKUP($A176,'16-64 population'!$A$8:$L$432,AB$3,FALSE))</f>
        <v>89558</v>
      </c>
      <c r="AC176">
        <f>IF(K176="..","..",VLOOKUP($A176,'16-64 population'!$A$8:$L$432,AC$3,FALSE))</f>
        <v>89843</v>
      </c>
      <c r="AD176">
        <f>IF(L176="..","..",VLOOKUP($A176,'16-64 population'!$A$8:$L$432,AD$3,FALSE))</f>
        <v>90225</v>
      </c>
      <c r="AE176">
        <f>IF(M176="..","..",VLOOKUP($A176,'16-64 population'!$A$8:$L$432,AE$3,FALSE))</f>
        <v>91294</v>
      </c>
      <c r="AF176">
        <f>IF(N176="..","..",VLOOKUP($A176,'16-64 population'!$A$8:$L$432,AF$3,FALSE))</f>
        <v>92356</v>
      </c>
      <c r="AG176">
        <f>IF(O176="..","..",VLOOKUP($A176,'16-64 population'!$A$8:$M$432,AG$3,FALSE))</f>
        <v>93779</v>
      </c>
      <c r="AM176">
        <f t="shared" si="23"/>
        <v>0.29488822602048342</v>
      </c>
      <c r="AN176">
        <f t="shared" si="24"/>
        <v>0.69587079250704298</v>
      </c>
      <c r="AO176">
        <f t="shared" si="25"/>
        <v>1.0958536476271414</v>
      </c>
      <c r="AP176">
        <f t="shared" si="26"/>
        <v>0.32278171052045768</v>
      </c>
      <c r="AQ176">
        <f t="shared" si="27"/>
        <v>0.69147037830121338</v>
      </c>
      <c r="AR176">
        <f t="shared" si="28"/>
        <v>1.4214084254823836</v>
      </c>
      <c r="AS176">
        <f t="shared" si="29"/>
        <v>1.2505862122870095</v>
      </c>
      <c r="AT176">
        <f t="shared" si="30"/>
        <v>1.9144507641107265</v>
      </c>
      <c r="AU176">
        <f t="shared" si="31"/>
        <v>1.7844278193405376</v>
      </c>
      <c r="AV176">
        <f t="shared" si="32"/>
        <v>0.59149560759743247</v>
      </c>
      <c r="AW176">
        <f t="shared" si="33"/>
        <v>0.47641734159123394</v>
      </c>
      <c r="AX176">
        <f t="shared" si="33"/>
        <v>0.18127725823478605</v>
      </c>
    </row>
    <row r="177" spans="1:50" x14ac:dyDescent="0.3">
      <c r="A177" t="s">
        <v>56</v>
      </c>
      <c r="B177" t="str">
        <f>VLOOKUP($A177,class!$A$1:$B$455,2,FALSE)</f>
        <v>Metropolitan District</v>
      </c>
      <c r="C177" t="str">
        <f>IFERROR(VLOOKUP($A177,classifications!A$3:C$334,3,FALSE),VLOOKUP($A177,classifications!I$2:K$28,3,FALSE))</f>
        <v>Predominantly Urban</v>
      </c>
      <c r="D177">
        <f>VLOOKUP($A177,'table 1008C'!$C$10:$O$796,V$3,FALSE)</f>
        <v>496</v>
      </c>
      <c r="E177">
        <f>VLOOKUP($A177,'table 1008C'!$C$10:$O$796,W$3,FALSE)</f>
        <v>834</v>
      </c>
      <c r="F177">
        <f>VLOOKUP($A177,'table 1008C'!$C$10:$O$796,X$3,FALSE)</f>
        <v>541</v>
      </c>
      <c r="G177">
        <f>VLOOKUP($A177,'table 1008C'!$C$10:$O$796,Y$3,FALSE)</f>
        <v>358</v>
      </c>
      <c r="H177">
        <f>VLOOKUP($A177,'table 1008C'!$C$10:$O$796,Z$3,FALSE)</f>
        <v>328</v>
      </c>
      <c r="I177">
        <f>VLOOKUP($A177,'table 1008C'!$C$10:$O$796,AA$3,FALSE)</f>
        <v>416</v>
      </c>
      <c r="J177">
        <f>VLOOKUP($A177,'table 1008C'!$C$10:$O$796,AB$3,FALSE)</f>
        <v>445</v>
      </c>
      <c r="K177">
        <f>VLOOKUP($A177,'table 1008C'!$C$10:$O$796,AC$3,FALSE)</f>
        <v>496</v>
      </c>
      <c r="L177">
        <f>VLOOKUP($A177,'table 1008C'!$C$10:$O$796,AD$3,FALSE)</f>
        <v>238</v>
      </c>
      <c r="M177">
        <f>VLOOKUP($A177,'table 1008C'!$C$10:$O$796,AE$3,FALSE)</f>
        <v>578</v>
      </c>
      <c r="N177">
        <f>VLOOKUP($A177,'table 1008C'!$C$10:$O$796,AF$3,FALSE)</f>
        <v>465</v>
      </c>
      <c r="O177">
        <f>VLOOKUP($A177,'table 1008C'!$C$10:$O$796,AG$3,FALSE)</f>
        <v>595</v>
      </c>
      <c r="V177">
        <f>IF(D177="..","..",VLOOKUP($A177,'16-64 population'!$A$8:$L$432,V$3,FALSE))</f>
        <v>500178</v>
      </c>
      <c r="W177">
        <f>IF(E177="..","..",VLOOKUP($A177,'16-64 population'!$A$8:$L$432,W$3,FALSE))</f>
        <v>501746</v>
      </c>
      <c r="X177">
        <f>IF(F177="..","..",VLOOKUP($A177,'16-64 population'!$A$8:$L$432,X$3,FALSE))</f>
        <v>502741</v>
      </c>
      <c r="Y177">
        <f>IF(G177="..","..",VLOOKUP($A177,'16-64 population'!$A$8:$L$432,Y$3,FALSE))</f>
        <v>504837</v>
      </c>
      <c r="Z177">
        <f>IF(H177="..","..",VLOOKUP($A177,'16-64 population'!$A$8:$L$432,Z$3,FALSE))</f>
        <v>504127</v>
      </c>
      <c r="AA177">
        <f>IF(I177="..","..",VLOOKUP($A177,'16-64 population'!$A$8:$L$432,AA$3,FALSE))</f>
        <v>504257</v>
      </c>
      <c r="AB177">
        <f>IF(J177="..","..",VLOOKUP($A177,'16-64 population'!$A$8:$L$432,AB$3,FALSE))</f>
        <v>508132</v>
      </c>
      <c r="AC177">
        <f>IF(K177="..","..",VLOOKUP($A177,'16-64 population'!$A$8:$L$432,AC$3,FALSE))</f>
        <v>512141</v>
      </c>
      <c r="AD177">
        <f>IF(L177="..","..",VLOOKUP($A177,'16-64 population'!$A$8:$L$432,AD$3,FALSE))</f>
        <v>512798</v>
      </c>
      <c r="AE177">
        <f>IF(M177="..","..",VLOOKUP($A177,'16-64 population'!$A$8:$L$432,AE$3,FALSE))</f>
        <v>514422</v>
      </c>
      <c r="AF177">
        <f>IF(N177="..","..",VLOOKUP($A177,'16-64 population'!$A$8:$L$432,AF$3,FALSE))</f>
        <v>516054</v>
      </c>
      <c r="AG177">
        <f>IF(O177="..","..",VLOOKUP($A177,'16-64 population'!$A$8:$M$432,AG$3,FALSE))</f>
        <v>520582</v>
      </c>
      <c r="AM177">
        <f t="shared" si="23"/>
        <v>0.99164697367737087</v>
      </c>
      <c r="AN177">
        <f t="shared" si="24"/>
        <v>1.6621956129196844</v>
      </c>
      <c r="AO177">
        <f t="shared" si="25"/>
        <v>1.0761008153303591</v>
      </c>
      <c r="AP177">
        <f t="shared" si="26"/>
        <v>0.70913978175133763</v>
      </c>
      <c r="AQ177">
        <f t="shared" si="27"/>
        <v>0.65062970243609253</v>
      </c>
      <c r="AR177">
        <f t="shared" si="28"/>
        <v>0.82497615303307636</v>
      </c>
      <c r="AS177">
        <f t="shared" si="29"/>
        <v>0.87575669314272664</v>
      </c>
      <c r="AT177">
        <f t="shared" si="30"/>
        <v>0.96848328878180034</v>
      </c>
      <c r="AU177">
        <f t="shared" si="31"/>
        <v>0.4641203748844574</v>
      </c>
      <c r="AV177">
        <f t="shared" si="32"/>
        <v>1.1235911372375209</v>
      </c>
      <c r="AW177">
        <f t="shared" si="33"/>
        <v>0.90106849283214552</v>
      </c>
      <c r="AX177">
        <f t="shared" si="33"/>
        <v>1.1429515426964436</v>
      </c>
    </row>
    <row r="178" spans="1:50" x14ac:dyDescent="0.3">
      <c r="A178" t="s">
        <v>57</v>
      </c>
      <c r="B178" t="str">
        <f>VLOOKUP($A178,class!$A$1:$B$455,2,FALSE)</f>
        <v>Unitary Authority</v>
      </c>
      <c r="C178" t="str">
        <f>IFERROR(VLOOKUP($A178,classifications!A$3:C$334,3,FALSE),VLOOKUP($A178,classifications!I$2:K$28,3,FALSE))</f>
        <v>Predominantly Urban</v>
      </c>
      <c r="D178">
        <f>VLOOKUP($A178,'table 1008C'!$C$10:$O$796,V$3,FALSE)</f>
        <v>161</v>
      </c>
      <c r="E178">
        <f>VLOOKUP($A178,'table 1008C'!$C$10:$O$796,W$3,FALSE)</f>
        <v>477</v>
      </c>
      <c r="F178">
        <f>VLOOKUP($A178,'table 1008C'!$C$10:$O$796,X$3,FALSE)</f>
        <v>211</v>
      </c>
      <c r="G178">
        <f>VLOOKUP($A178,'table 1008C'!$C$10:$O$796,Y$3,FALSE)</f>
        <v>77</v>
      </c>
      <c r="H178">
        <f>VLOOKUP($A178,'table 1008C'!$C$10:$O$796,Z$3,FALSE)</f>
        <v>172</v>
      </c>
      <c r="I178">
        <f>VLOOKUP($A178,'table 1008C'!$C$10:$O$796,AA$3,FALSE)</f>
        <v>355</v>
      </c>
      <c r="J178">
        <f>VLOOKUP($A178,'table 1008C'!$C$10:$O$796,AB$3,FALSE)</f>
        <v>103</v>
      </c>
      <c r="K178">
        <f>VLOOKUP($A178,'table 1008C'!$C$10:$O$796,AC$3,FALSE)</f>
        <v>141</v>
      </c>
      <c r="L178">
        <f>VLOOKUP($A178,'table 1008C'!$C$10:$O$796,AD$3,FALSE)</f>
        <v>81</v>
      </c>
      <c r="M178">
        <f>VLOOKUP($A178,'table 1008C'!$C$10:$O$796,AE$3,FALSE)</f>
        <v>126</v>
      </c>
      <c r="N178">
        <f>VLOOKUP($A178,'table 1008C'!$C$10:$O$796,AF$3,FALSE)</f>
        <v>505</v>
      </c>
      <c r="O178">
        <f>VLOOKUP($A178,'table 1008C'!$C$10:$O$796,AG$3,FALSE)</f>
        <v>135</v>
      </c>
      <c r="V178">
        <f>IF(D178="..","..",VLOOKUP($A178,'16-64 population'!$A$8:$L$432,V$3,FALSE))</f>
        <v>215358</v>
      </c>
      <c r="W178">
        <f>IF(E178="..","..",VLOOKUP($A178,'16-64 population'!$A$8:$L$432,W$3,FALSE))</f>
        <v>219540</v>
      </c>
      <c r="X178">
        <f>IF(F178="..","..",VLOOKUP($A178,'16-64 population'!$A$8:$L$432,X$3,FALSE))</f>
        <v>222820</v>
      </c>
      <c r="Y178">
        <f>IF(G178="..","..",VLOOKUP($A178,'16-64 population'!$A$8:$L$432,Y$3,FALSE))</f>
        <v>223644</v>
      </c>
      <c r="Z178">
        <f>IF(H178="..","..",VLOOKUP($A178,'16-64 population'!$A$8:$L$432,Z$3,FALSE))</f>
        <v>224654</v>
      </c>
      <c r="AA178">
        <f>IF(I178="..","..",VLOOKUP($A178,'16-64 population'!$A$8:$L$432,AA$3,FALSE))</f>
        <v>226508</v>
      </c>
      <c r="AB178">
        <f>IF(J178="..","..",VLOOKUP($A178,'16-64 population'!$A$8:$L$432,AB$3,FALSE))</f>
        <v>230143</v>
      </c>
      <c r="AC178">
        <f>IF(K178="..","..",VLOOKUP($A178,'16-64 population'!$A$8:$L$432,AC$3,FALSE))</f>
        <v>233615</v>
      </c>
      <c r="AD178">
        <f>IF(L178="..","..",VLOOKUP($A178,'16-64 population'!$A$8:$L$432,AD$3,FALSE))</f>
        <v>236238</v>
      </c>
      <c r="AE178">
        <f>IF(M178="..","..",VLOOKUP($A178,'16-64 population'!$A$8:$L$432,AE$3,FALSE))</f>
        <v>236880</v>
      </c>
      <c r="AF178">
        <f>IF(N178="..","..",VLOOKUP($A178,'16-64 population'!$A$8:$L$432,AF$3,FALSE))</f>
        <v>235050</v>
      </c>
      <c r="AG178">
        <f>IF(O178="..","..",VLOOKUP($A178,'16-64 population'!$A$8:$M$432,AG$3,FALSE))</f>
        <v>234562</v>
      </c>
      <c r="AM178">
        <f t="shared" si="23"/>
        <v>0.74759238105851655</v>
      </c>
      <c r="AN178">
        <f t="shared" si="24"/>
        <v>2.1727247881934955</v>
      </c>
      <c r="AO178">
        <f t="shared" si="25"/>
        <v>0.94695269724441256</v>
      </c>
      <c r="AP178">
        <f t="shared" si="26"/>
        <v>0.34429718660013237</v>
      </c>
      <c r="AQ178">
        <f t="shared" si="27"/>
        <v>0.76562180063564411</v>
      </c>
      <c r="AR178">
        <f t="shared" si="28"/>
        <v>1.5672735620816924</v>
      </c>
      <c r="AS178">
        <f t="shared" si="29"/>
        <v>0.44754782895851708</v>
      </c>
      <c r="AT178">
        <f t="shared" si="30"/>
        <v>0.60355713460180205</v>
      </c>
      <c r="AU178">
        <f t="shared" si="31"/>
        <v>0.34287455870774386</v>
      </c>
      <c r="AV178">
        <f t="shared" si="32"/>
        <v>0.53191489361702127</v>
      </c>
      <c r="AW178">
        <f t="shared" si="33"/>
        <v>2.148479047011274</v>
      </c>
      <c r="AX178">
        <f t="shared" si="33"/>
        <v>0.57554079518421564</v>
      </c>
    </row>
    <row r="179" spans="1:50" x14ac:dyDescent="0.3">
      <c r="A179" t="s">
        <v>151</v>
      </c>
      <c r="B179" t="str">
        <f>VLOOKUP($A179,class!$A$1:$B$455,2,FALSE)</f>
        <v>Shire County</v>
      </c>
      <c r="C179" t="str">
        <f>IFERROR(VLOOKUP($A179,classifications!A$3:C$334,3,FALSE),VLOOKUP($A179,classifications!I$2:K$28,3,FALSE))</f>
        <v>Urban with Significant Rural</v>
      </c>
      <c r="D179">
        <f>VLOOKUP($A179,'table 1008C'!$C$10:$O$796,V$3,FALSE)</f>
        <v>510</v>
      </c>
      <c r="E179">
        <f>VLOOKUP($A179,'table 1008C'!$C$10:$O$796,W$3,FALSE)</f>
        <v>688</v>
      </c>
      <c r="F179">
        <f>VLOOKUP($A179,'table 1008C'!$C$10:$O$796,X$3,FALSE)</f>
        <v>591</v>
      </c>
      <c r="G179">
        <f>VLOOKUP($A179,'table 1008C'!$C$10:$O$796,Y$3,FALSE)</f>
        <v>489</v>
      </c>
      <c r="H179">
        <f>VLOOKUP($A179,'table 1008C'!$C$10:$O$796,Z$3,FALSE)</f>
        <v>536</v>
      </c>
      <c r="I179">
        <f>VLOOKUP($A179,'table 1008C'!$C$10:$O$796,AA$3,FALSE)</f>
        <v>789</v>
      </c>
      <c r="J179">
        <f>VLOOKUP($A179,'table 1008C'!$C$10:$O$796,AB$3,FALSE)</f>
        <v>494</v>
      </c>
      <c r="K179">
        <f>VLOOKUP($A179,'table 1008C'!$C$10:$O$796,AC$3,FALSE)</f>
        <v>914</v>
      </c>
      <c r="L179">
        <f>VLOOKUP($A179,'table 1008C'!$C$10:$O$796,AD$3,FALSE)</f>
        <v>942</v>
      </c>
      <c r="M179">
        <f>VLOOKUP($A179,'table 1008C'!$C$10:$O$796,AE$3,FALSE)</f>
        <v>836</v>
      </c>
      <c r="N179">
        <f>VLOOKUP($A179,'table 1008C'!$C$10:$O$796,AF$3,FALSE)</f>
        <v>922</v>
      </c>
      <c r="O179">
        <f>VLOOKUP($A179,'table 1008C'!$C$10:$O$796,AG$3,FALSE)</f>
        <v>796</v>
      </c>
      <c r="V179">
        <f>IF(D179="..","..",VLOOKUP($A179,'16-64 population'!$A$8:$L$432,V$3,FALSE))</f>
        <v>414475</v>
      </c>
      <c r="W179">
        <f>IF(E179="..","..",VLOOKUP($A179,'16-64 population'!$A$8:$L$432,W$3,FALSE))</f>
        <v>415292</v>
      </c>
      <c r="X179">
        <f>IF(F179="..","..",VLOOKUP($A179,'16-64 population'!$A$8:$L$432,X$3,FALSE))</f>
        <v>417422</v>
      </c>
      <c r="Y179">
        <f>IF(G179="..","..",VLOOKUP($A179,'16-64 population'!$A$8:$L$432,Y$3,FALSE))</f>
        <v>416386</v>
      </c>
      <c r="Z179">
        <f>IF(H179="..","..",VLOOKUP($A179,'16-64 population'!$A$8:$L$432,Z$3,FALSE))</f>
        <v>416286</v>
      </c>
      <c r="AA179">
        <f>IF(I179="..","..",VLOOKUP($A179,'16-64 population'!$A$8:$L$432,AA$3,FALSE))</f>
        <v>417802</v>
      </c>
      <c r="AB179">
        <f>IF(J179="..","..",VLOOKUP($A179,'16-64 population'!$A$8:$L$432,AB$3,FALSE))</f>
        <v>420548</v>
      </c>
      <c r="AC179">
        <f>IF(K179="..","..",VLOOKUP($A179,'16-64 population'!$A$8:$L$432,AC$3,FALSE))</f>
        <v>422990</v>
      </c>
      <c r="AD179">
        <f>IF(L179="..","..",VLOOKUP($A179,'16-64 population'!$A$8:$L$432,AD$3,FALSE))</f>
        <v>428008</v>
      </c>
      <c r="AE179">
        <f>IF(M179="..","..",VLOOKUP($A179,'16-64 population'!$A$8:$L$432,AE$3,FALSE))</f>
        <v>430800</v>
      </c>
      <c r="AF179">
        <f>IF(N179="..","..",VLOOKUP($A179,'16-64 population'!$A$8:$L$432,AF$3,FALSE))</f>
        <v>434513</v>
      </c>
      <c r="AG179">
        <f>IF(O179="..","..",VLOOKUP($A179,'16-64 population'!$A$8:$M$432,AG$3,FALSE))</f>
        <v>439003</v>
      </c>
      <c r="AM179">
        <f t="shared" si="23"/>
        <v>1.2304722842149707</v>
      </c>
      <c r="AN179">
        <f t="shared" si="24"/>
        <v>1.656665671383027</v>
      </c>
      <c r="AO179">
        <f t="shared" si="25"/>
        <v>1.4158333772537144</v>
      </c>
      <c r="AP179">
        <f t="shared" si="26"/>
        <v>1.1743910698246338</v>
      </c>
      <c r="AQ179">
        <f t="shared" si="27"/>
        <v>1.2875763297348457</v>
      </c>
      <c r="AR179">
        <f t="shared" si="28"/>
        <v>1.8884543396154159</v>
      </c>
      <c r="AS179">
        <f t="shared" si="29"/>
        <v>1.1746578274061463</v>
      </c>
      <c r="AT179">
        <f t="shared" si="30"/>
        <v>2.1608075841036429</v>
      </c>
      <c r="AU179">
        <f t="shared" si="31"/>
        <v>2.200893441244089</v>
      </c>
      <c r="AV179">
        <f t="shared" si="32"/>
        <v>1.9405756731662023</v>
      </c>
      <c r="AW179">
        <f t="shared" si="33"/>
        <v>2.1219157999875726</v>
      </c>
      <c r="AX179">
        <f t="shared" si="33"/>
        <v>1.8131994542178529</v>
      </c>
    </row>
    <row r="180" spans="1:50" x14ac:dyDescent="0.3">
      <c r="A180" t="s">
        <v>35</v>
      </c>
      <c r="B180" t="str">
        <f>VLOOKUP($A180,class!$A$1:$B$455,2,FALSE)</f>
        <v>Shire District</v>
      </c>
      <c r="C180" t="str">
        <f>IFERROR(VLOOKUP($A180,classifications!A$3:C$334,3,FALSE),VLOOKUP($A180,classifications!I$2:K$28,3,FALSE))</f>
        <v>Urban with Significant Rural</v>
      </c>
      <c r="D180">
        <f>VLOOKUP($A180,'table 1008C'!$C$10:$O$796,V$3,FALSE)</f>
        <v>42</v>
      </c>
      <c r="E180">
        <f>VLOOKUP($A180,'table 1008C'!$C$10:$O$796,W$3,FALSE)</f>
        <v>49</v>
      </c>
      <c r="F180">
        <f>VLOOKUP($A180,'table 1008C'!$C$10:$O$796,X$3,FALSE)</f>
        <v>107</v>
      </c>
      <c r="G180">
        <f>VLOOKUP($A180,'table 1008C'!$C$10:$O$796,Y$3,FALSE)</f>
        <v>87</v>
      </c>
      <c r="H180">
        <f>VLOOKUP($A180,'table 1008C'!$C$10:$O$796,Z$3,FALSE)</f>
        <v>20</v>
      </c>
      <c r="I180">
        <f>VLOOKUP($A180,'table 1008C'!$C$10:$O$796,AA$3,FALSE)</f>
        <v>68</v>
      </c>
      <c r="J180">
        <f>VLOOKUP($A180,'table 1008C'!$C$10:$O$796,AB$3,FALSE)</f>
        <v>14</v>
      </c>
      <c r="K180">
        <f>VLOOKUP($A180,'table 1008C'!$C$10:$O$796,AC$3,FALSE)</f>
        <v>25</v>
      </c>
      <c r="L180">
        <f>VLOOKUP($A180,'table 1008C'!$C$10:$O$796,AD$3,FALSE)</f>
        <v>57</v>
      </c>
      <c r="M180">
        <f>VLOOKUP($A180,'table 1008C'!$C$10:$O$796,AE$3,FALSE)</f>
        <v>8</v>
      </c>
      <c r="N180">
        <f>VLOOKUP($A180,'table 1008C'!$C$10:$O$796,AF$3,FALSE)</f>
        <v>37</v>
      </c>
      <c r="O180">
        <f>VLOOKUP($A180,'table 1008C'!$C$10:$O$796,AG$3,FALSE)</f>
        <v>70</v>
      </c>
      <c r="V180">
        <f>IF(D180="..","..",VLOOKUP($A180,'16-64 population'!$A$8:$L$432,V$3,FALSE))</f>
        <v>57781</v>
      </c>
      <c r="W180">
        <f>IF(E180="..","..",VLOOKUP($A180,'16-64 population'!$A$8:$L$432,W$3,FALSE))</f>
        <v>58215</v>
      </c>
      <c r="X180">
        <f>IF(F180="..","..",VLOOKUP($A180,'16-64 population'!$A$8:$L$432,X$3,FALSE))</f>
        <v>58364</v>
      </c>
      <c r="Y180">
        <f>IF(G180="..","..",VLOOKUP($A180,'16-64 population'!$A$8:$L$432,Y$3,FALSE))</f>
        <v>58189</v>
      </c>
      <c r="Z180">
        <f>IF(H180="..","..",VLOOKUP($A180,'16-64 population'!$A$8:$L$432,Z$3,FALSE))</f>
        <v>58386</v>
      </c>
      <c r="AA180">
        <f>IF(I180="..","..",VLOOKUP($A180,'16-64 population'!$A$8:$L$432,AA$3,FALSE))</f>
        <v>58581</v>
      </c>
      <c r="AB180">
        <f>IF(J180="..","..",VLOOKUP($A180,'16-64 population'!$A$8:$L$432,AB$3,FALSE))</f>
        <v>58493</v>
      </c>
      <c r="AC180">
        <f>IF(K180="..","..",VLOOKUP($A180,'16-64 population'!$A$8:$L$432,AC$3,FALSE))</f>
        <v>58624</v>
      </c>
      <c r="AD180">
        <f>IF(L180="..","..",VLOOKUP($A180,'16-64 population'!$A$8:$L$432,AD$3,FALSE))</f>
        <v>58779</v>
      </c>
      <c r="AE180">
        <f>IF(M180="..","..",VLOOKUP($A180,'16-64 population'!$A$8:$L$432,AE$3,FALSE))</f>
        <v>58708</v>
      </c>
      <c r="AF180">
        <f>IF(N180="..","..",VLOOKUP($A180,'16-64 population'!$A$8:$L$432,AF$3,FALSE))</f>
        <v>58893</v>
      </c>
      <c r="AG180">
        <f>IF(O180="..","..",VLOOKUP($A180,'16-64 population'!$A$8:$M$432,AG$3,FALSE))</f>
        <v>59067</v>
      </c>
      <c r="AM180">
        <f t="shared" si="23"/>
        <v>0.72688253924300372</v>
      </c>
      <c r="AN180">
        <f t="shared" si="24"/>
        <v>0.84170746371210159</v>
      </c>
      <c r="AO180">
        <f t="shared" si="25"/>
        <v>1.8333219107669112</v>
      </c>
      <c r="AP180">
        <f t="shared" si="26"/>
        <v>1.4951279451442712</v>
      </c>
      <c r="AQ180">
        <f t="shared" si="27"/>
        <v>0.3425478710649813</v>
      </c>
      <c r="AR180">
        <f t="shared" si="28"/>
        <v>1.1607859203496014</v>
      </c>
      <c r="AS180">
        <f t="shared" si="29"/>
        <v>0.23934487887439521</v>
      </c>
      <c r="AT180">
        <f t="shared" si="30"/>
        <v>0.42644650655021832</v>
      </c>
      <c r="AU180">
        <f t="shared" si="31"/>
        <v>0.96973408870514977</v>
      </c>
      <c r="AV180">
        <f t="shared" si="32"/>
        <v>0.13626762962458269</v>
      </c>
      <c r="AW180">
        <f t="shared" si="33"/>
        <v>0.62825802726979441</v>
      </c>
      <c r="AX180">
        <f t="shared" si="33"/>
        <v>1.1850948922410145</v>
      </c>
    </row>
    <row r="181" spans="1:50" x14ac:dyDescent="0.3">
      <c r="A181" t="s">
        <v>168</v>
      </c>
      <c r="B181" t="str">
        <f>VLOOKUP($A181,class!$A$1:$B$455,2,FALSE)</f>
        <v>London Borough</v>
      </c>
      <c r="C181" t="str">
        <f>IFERROR(VLOOKUP($A181,classifications!A$3:C$334,3,FALSE),VLOOKUP($A181,classifications!I$2:K$28,3,FALSE))</f>
        <v>Predominantly Urban</v>
      </c>
      <c r="D181">
        <f>VLOOKUP($A181,'table 1008C'!$C$10:$O$796,V$3,FALSE)</f>
        <v>348</v>
      </c>
      <c r="E181">
        <f>VLOOKUP($A181,'table 1008C'!$C$10:$O$796,W$3,FALSE)</f>
        <v>528</v>
      </c>
      <c r="F181">
        <f>VLOOKUP($A181,'table 1008C'!$C$10:$O$796,X$3,FALSE)</f>
        <v>931</v>
      </c>
      <c r="G181">
        <f>VLOOKUP($A181,'table 1008C'!$C$10:$O$796,Y$3,FALSE)</f>
        <v>684</v>
      </c>
      <c r="H181">
        <f>VLOOKUP($A181,'table 1008C'!$C$10:$O$796,Z$3,FALSE)</f>
        <v>250</v>
      </c>
      <c r="I181">
        <f>VLOOKUP($A181,'table 1008C'!$C$10:$O$796,AA$3,FALSE)</f>
        <v>741</v>
      </c>
      <c r="J181">
        <f>VLOOKUP($A181,'table 1008C'!$C$10:$O$796,AB$3,FALSE)</f>
        <v>228</v>
      </c>
      <c r="K181">
        <f>VLOOKUP($A181,'table 1008C'!$C$10:$O$796,AC$3,FALSE)</f>
        <v>318</v>
      </c>
      <c r="L181">
        <f>VLOOKUP($A181,'table 1008C'!$C$10:$O$796,AD$3,FALSE)</f>
        <v>329</v>
      </c>
      <c r="M181">
        <f>VLOOKUP($A181,'table 1008C'!$C$10:$O$796,AE$3,FALSE)</f>
        <v>350</v>
      </c>
      <c r="N181">
        <f>VLOOKUP($A181,'table 1008C'!$C$10:$O$796,AF$3,FALSE)</f>
        <v>468</v>
      </c>
      <c r="O181">
        <f>VLOOKUP($A181,'table 1008C'!$C$10:$O$796,AG$3,FALSE)</f>
        <v>63</v>
      </c>
      <c r="V181">
        <f>IF(D181="..","..",VLOOKUP($A181,'16-64 population'!$A$8:$L$432,V$3,FALSE))</f>
        <v>189202</v>
      </c>
      <c r="W181">
        <f>IF(E181="..","..",VLOOKUP($A181,'16-64 population'!$A$8:$L$432,W$3,FALSE))</f>
        <v>190031</v>
      </c>
      <c r="X181">
        <f>IF(F181="..","..",VLOOKUP($A181,'16-64 population'!$A$8:$L$432,X$3,FALSE))</f>
        <v>193427</v>
      </c>
      <c r="Y181">
        <f>IF(G181="..","..",VLOOKUP($A181,'16-64 population'!$A$8:$L$432,Y$3,FALSE))</f>
        <v>195816</v>
      </c>
      <c r="Z181">
        <f>IF(H181="..","..",VLOOKUP($A181,'16-64 population'!$A$8:$L$432,Z$3,FALSE))</f>
        <v>198538</v>
      </c>
      <c r="AA181">
        <f>IF(I181="..","..",VLOOKUP($A181,'16-64 population'!$A$8:$L$432,AA$3,FALSE))</f>
        <v>202550</v>
      </c>
      <c r="AB181">
        <f>IF(J181="..","..",VLOOKUP($A181,'16-64 population'!$A$8:$L$432,AB$3,FALSE))</f>
        <v>206257</v>
      </c>
      <c r="AC181">
        <f>IF(K181="..","..",VLOOKUP($A181,'16-64 population'!$A$8:$L$432,AC$3,FALSE))</f>
        <v>209165</v>
      </c>
      <c r="AD181">
        <f>IF(L181="..","..",VLOOKUP($A181,'16-64 population'!$A$8:$L$432,AD$3,FALSE))</f>
        <v>211026</v>
      </c>
      <c r="AE181">
        <f>IF(M181="..","..",VLOOKUP($A181,'16-64 population'!$A$8:$L$432,AE$3,FALSE))</f>
        <v>212516</v>
      </c>
      <c r="AF181">
        <f>IF(N181="..","..",VLOOKUP($A181,'16-64 population'!$A$8:$L$432,AF$3,FALSE))</f>
        <v>214122</v>
      </c>
      <c r="AG181">
        <f>IF(O181="..","..",VLOOKUP($A181,'16-64 population'!$A$8:$M$432,AG$3,FALSE))</f>
        <v>213651</v>
      </c>
      <c r="AM181">
        <f t="shared" si="23"/>
        <v>1.8393040242703567</v>
      </c>
      <c r="AN181">
        <f t="shared" si="24"/>
        <v>2.7784940351837331</v>
      </c>
      <c r="AO181">
        <f t="shared" si="25"/>
        <v>4.8131853360699388</v>
      </c>
      <c r="AP181">
        <f t="shared" si="26"/>
        <v>3.4930751317563424</v>
      </c>
      <c r="AQ181">
        <f t="shared" si="27"/>
        <v>1.2592047869929182</v>
      </c>
      <c r="AR181">
        <f t="shared" si="28"/>
        <v>3.6583559614909897</v>
      </c>
      <c r="AS181">
        <f t="shared" si="29"/>
        <v>1.1054170282705555</v>
      </c>
      <c r="AT181">
        <f t="shared" si="30"/>
        <v>1.5203308392895563</v>
      </c>
      <c r="AU181">
        <f t="shared" si="31"/>
        <v>1.5590495957844057</v>
      </c>
      <c r="AV181">
        <f t="shared" si="32"/>
        <v>1.6469348190253912</v>
      </c>
      <c r="AW181">
        <f t="shared" si="33"/>
        <v>2.1856698517667494</v>
      </c>
      <c r="AX181">
        <f t="shared" si="33"/>
        <v>0.29487341505539405</v>
      </c>
    </row>
    <row r="182" spans="1:50" x14ac:dyDescent="0.3">
      <c r="A182" t="s">
        <v>153</v>
      </c>
      <c r="B182" t="str">
        <f>VLOOKUP($A182,class!$A$1:$B$455,2,FALSE)</f>
        <v>Shire District</v>
      </c>
      <c r="C182" t="str">
        <f>IFERROR(VLOOKUP($A182,classifications!A$3:C$334,3,FALSE),VLOOKUP($A182,classifications!I$2:K$28,3,FALSE))</f>
        <v>Urban with Significant Rural</v>
      </c>
      <c r="D182">
        <f>VLOOKUP($A182,'table 1008C'!$C$10:$O$796,V$3,FALSE)</f>
        <v>43</v>
      </c>
      <c r="E182">
        <f>VLOOKUP($A182,'table 1008C'!$C$10:$O$796,W$3,FALSE)</f>
        <v>38</v>
      </c>
      <c r="F182">
        <f>VLOOKUP($A182,'table 1008C'!$C$10:$O$796,X$3,FALSE)</f>
        <v>35</v>
      </c>
      <c r="G182">
        <f>VLOOKUP($A182,'table 1008C'!$C$10:$O$796,Y$3,FALSE)</f>
        <v>57</v>
      </c>
      <c r="H182">
        <f>VLOOKUP($A182,'table 1008C'!$C$10:$O$796,Z$3,FALSE)</f>
        <v>78</v>
      </c>
      <c r="I182">
        <f>VLOOKUP($A182,'table 1008C'!$C$10:$O$796,AA$3,FALSE)</f>
        <v>34</v>
      </c>
      <c r="J182">
        <f>VLOOKUP($A182,'table 1008C'!$C$10:$O$796,AB$3,FALSE)</f>
        <v>50</v>
      </c>
      <c r="K182">
        <f>VLOOKUP($A182,'table 1008C'!$C$10:$O$796,AC$3,FALSE)</f>
        <v>28</v>
      </c>
      <c r="L182">
        <f>VLOOKUP($A182,'table 1008C'!$C$10:$O$796,AD$3,FALSE)</f>
        <v>101</v>
      </c>
      <c r="M182">
        <f>VLOOKUP($A182,'table 1008C'!$C$10:$O$796,AE$3,FALSE)</f>
        <v>269</v>
      </c>
      <c r="N182">
        <f>VLOOKUP($A182,'table 1008C'!$C$10:$O$796,AF$3,FALSE)</f>
        <v>206</v>
      </c>
      <c r="O182">
        <f>VLOOKUP($A182,'table 1008C'!$C$10:$O$796,AG$3,FALSE)</f>
        <v>132</v>
      </c>
      <c r="V182">
        <f>IF(D182="..","..",VLOOKUP($A182,'16-64 population'!$A$8:$L$432,V$3,FALSE))</f>
        <v>63233</v>
      </c>
      <c r="W182">
        <f>IF(E182="..","..",VLOOKUP($A182,'16-64 population'!$A$8:$L$432,W$3,FALSE))</f>
        <v>62980</v>
      </c>
      <c r="X182">
        <f>IF(F182="..","..",VLOOKUP($A182,'16-64 population'!$A$8:$L$432,X$3,FALSE))</f>
        <v>62863</v>
      </c>
      <c r="Y182">
        <f>IF(G182="..","..",VLOOKUP($A182,'16-64 population'!$A$8:$L$432,Y$3,FALSE))</f>
        <v>61908</v>
      </c>
      <c r="Z182">
        <f>IF(H182="..","..",VLOOKUP($A182,'16-64 population'!$A$8:$L$432,Z$3,FALSE))</f>
        <v>61653</v>
      </c>
      <c r="AA182">
        <f>IF(I182="..","..",VLOOKUP($A182,'16-64 population'!$A$8:$L$432,AA$3,FALSE))</f>
        <v>61489</v>
      </c>
      <c r="AB182">
        <f>IF(J182="..","..",VLOOKUP($A182,'16-64 population'!$A$8:$L$432,AB$3,FALSE))</f>
        <v>61607</v>
      </c>
      <c r="AC182">
        <f>IF(K182="..","..",VLOOKUP($A182,'16-64 population'!$A$8:$L$432,AC$3,FALSE))</f>
        <v>61396</v>
      </c>
      <c r="AD182">
        <f>IF(L182="..","..",VLOOKUP($A182,'16-64 population'!$A$8:$L$432,AD$3,FALSE))</f>
        <v>61632</v>
      </c>
      <c r="AE182">
        <f>IF(M182="..","..",VLOOKUP($A182,'16-64 population'!$A$8:$L$432,AE$3,FALSE))</f>
        <v>61638</v>
      </c>
      <c r="AF182">
        <f>IF(N182="..","..",VLOOKUP($A182,'16-64 population'!$A$8:$L$432,AF$3,FALSE))</f>
        <v>61645</v>
      </c>
      <c r="AG182">
        <f>IF(O182="..","..",VLOOKUP($A182,'16-64 population'!$A$8:$M$432,AG$3,FALSE))</f>
        <v>62261</v>
      </c>
      <c r="AM182">
        <f t="shared" si="23"/>
        <v>0.68002467066247063</v>
      </c>
      <c r="AN182">
        <f t="shared" si="24"/>
        <v>0.60336614798348687</v>
      </c>
      <c r="AO182">
        <f t="shared" si="25"/>
        <v>0.55676630132192229</v>
      </c>
      <c r="AP182">
        <f t="shared" si="26"/>
        <v>0.9207210699748013</v>
      </c>
      <c r="AQ182">
        <f t="shared" si="27"/>
        <v>1.2651452484064036</v>
      </c>
      <c r="AR182">
        <f t="shared" si="28"/>
        <v>0.55294442908487695</v>
      </c>
      <c r="AS182">
        <f t="shared" si="29"/>
        <v>0.81159608486048662</v>
      </c>
      <c r="AT182">
        <f t="shared" si="30"/>
        <v>0.45605576910547918</v>
      </c>
      <c r="AU182">
        <f t="shared" si="31"/>
        <v>1.6387590861889927</v>
      </c>
      <c r="AV182">
        <f t="shared" si="32"/>
        <v>4.3641909211849832</v>
      </c>
      <c r="AW182">
        <f t="shared" si="33"/>
        <v>3.3417146565009328</v>
      </c>
      <c r="AX182">
        <f t="shared" si="33"/>
        <v>2.1201072902780229</v>
      </c>
    </row>
    <row r="183" spans="1:50" x14ac:dyDescent="0.3">
      <c r="A183" t="s">
        <v>227</v>
      </c>
      <c r="B183" t="str">
        <f>VLOOKUP($A183,class!$A$1:$B$455,2,FALSE)</f>
        <v>Shire District</v>
      </c>
      <c r="C183" t="str">
        <f>IFERROR(VLOOKUP($A183,classifications!A$3:C$334,3,FALSE),VLOOKUP($A183,classifications!I$2:K$28,3,FALSE))</f>
        <v>Predominantly Urban</v>
      </c>
      <c r="D183">
        <f>VLOOKUP($A183,'table 1008C'!$C$10:$O$796,V$3,FALSE)</f>
        <v>218</v>
      </c>
      <c r="E183">
        <f>VLOOKUP($A183,'table 1008C'!$C$10:$O$796,W$3,FALSE)</f>
        <v>205</v>
      </c>
      <c r="F183">
        <f>VLOOKUP($A183,'table 1008C'!$C$10:$O$796,X$3,FALSE)</f>
        <v>36</v>
      </c>
      <c r="G183">
        <f>VLOOKUP($A183,'table 1008C'!$C$10:$O$796,Y$3,FALSE)</f>
        <v>93</v>
      </c>
      <c r="H183">
        <f>VLOOKUP($A183,'table 1008C'!$C$10:$O$796,Z$3,FALSE)</f>
        <v>29</v>
      </c>
      <c r="I183">
        <f>VLOOKUP($A183,'table 1008C'!$C$10:$O$796,AA$3,FALSE)</f>
        <v>71</v>
      </c>
      <c r="J183">
        <f>VLOOKUP($A183,'table 1008C'!$C$10:$O$796,AB$3,FALSE)</f>
        <v>56</v>
      </c>
      <c r="K183">
        <f>VLOOKUP($A183,'table 1008C'!$C$10:$O$796,AC$3,FALSE)</f>
        <v>65</v>
      </c>
      <c r="L183">
        <f>VLOOKUP($A183,'table 1008C'!$C$10:$O$796,AD$3,FALSE)</f>
        <v>17</v>
      </c>
      <c r="M183">
        <f>VLOOKUP($A183,'table 1008C'!$C$10:$O$796,AE$3,FALSE)</f>
        <v>244</v>
      </c>
      <c r="N183">
        <f>VLOOKUP($A183,'table 1008C'!$C$10:$O$796,AF$3,FALSE)</f>
        <v>56</v>
      </c>
      <c r="O183">
        <f>VLOOKUP($A183,'table 1008C'!$C$10:$O$796,AG$3,FALSE)</f>
        <v>130</v>
      </c>
      <c r="V183">
        <f>IF(D183="..","..",VLOOKUP($A183,'16-64 population'!$A$8:$L$432,V$3,FALSE))</f>
        <v>62443</v>
      </c>
      <c r="W183">
        <f>IF(E183="..","..",VLOOKUP($A183,'16-64 population'!$A$8:$L$432,W$3,FALSE))</f>
        <v>63637</v>
      </c>
      <c r="X183">
        <f>IF(F183="..","..",VLOOKUP($A183,'16-64 population'!$A$8:$L$432,X$3,FALSE))</f>
        <v>64318</v>
      </c>
      <c r="Y183">
        <f>IF(G183="..","..",VLOOKUP($A183,'16-64 population'!$A$8:$L$432,Y$3,FALSE))</f>
        <v>65240</v>
      </c>
      <c r="Z183">
        <f>IF(H183="..","..",VLOOKUP($A183,'16-64 population'!$A$8:$L$432,Z$3,FALSE))</f>
        <v>65414</v>
      </c>
      <c r="AA183">
        <f>IF(I183="..","..",VLOOKUP($A183,'16-64 population'!$A$8:$L$432,AA$3,FALSE))</f>
        <v>65721</v>
      </c>
      <c r="AB183">
        <f>IF(J183="..","..",VLOOKUP($A183,'16-64 population'!$A$8:$L$432,AB$3,FALSE))</f>
        <v>66033</v>
      </c>
      <c r="AC183">
        <f>IF(K183="..","..",VLOOKUP($A183,'16-64 population'!$A$8:$L$432,AC$3,FALSE))</f>
        <v>66416</v>
      </c>
      <c r="AD183">
        <f>IF(L183="..","..",VLOOKUP($A183,'16-64 population'!$A$8:$L$432,AD$3,FALSE))</f>
        <v>67181</v>
      </c>
      <c r="AE183">
        <f>IF(M183="..","..",VLOOKUP($A183,'16-64 population'!$A$8:$L$432,AE$3,FALSE))</f>
        <v>67492</v>
      </c>
      <c r="AF183">
        <f>IF(N183="..","..",VLOOKUP($A183,'16-64 population'!$A$8:$L$432,AF$3,FALSE))</f>
        <v>67586</v>
      </c>
      <c r="AG183">
        <f>IF(O183="..","..",VLOOKUP($A183,'16-64 population'!$A$8:$M$432,AG$3,FALSE))</f>
        <v>68263</v>
      </c>
      <c r="AM183">
        <f t="shared" si="23"/>
        <v>3.4911839597713117</v>
      </c>
      <c r="AN183">
        <f t="shared" si="24"/>
        <v>3.2213963574649966</v>
      </c>
      <c r="AO183">
        <f t="shared" si="25"/>
        <v>0.55971889673186359</v>
      </c>
      <c r="AP183">
        <f t="shared" si="26"/>
        <v>1.4255058246474557</v>
      </c>
      <c r="AQ183">
        <f t="shared" si="27"/>
        <v>0.44333017396887514</v>
      </c>
      <c r="AR183">
        <f t="shared" si="28"/>
        <v>1.080324401637224</v>
      </c>
      <c r="AS183">
        <f t="shared" si="29"/>
        <v>0.84806081807581057</v>
      </c>
      <c r="AT183">
        <f t="shared" si="30"/>
        <v>0.97867983618405208</v>
      </c>
      <c r="AU183">
        <f t="shared" si="31"/>
        <v>0.25304773671127256</v>
      </c>
      <c r="AV183">
        <f t="shared" si="32"/>
        <v>3.6152432880934033</v>
      </c>
      <c r="AW183">
        <f t="shared" si="33"/>
        <v>0.82857396502234193</v>
      </c>
      <c r="AX183">
        <f t="shared" si="33"/>
        <v>1.9043991620643685</v>
      </c>
    </row>
    <row r="184" spans="1:50" x14ac:dyDescent="0.3">
      <c r="A184" t="s">
        <v>214</v>
      </c>
      <c r="B184" t="str">
        <f>VLOOKUP($A184,class!$A$1:$B$455,2,FALSE)</f>
        <v>Shire County</v>
      </c>
      <c r="C184" t="str">
        <f>IFERROR(VLOOKUP($A184,classifications!A$3:C$334,3,FALSE),VLOOKUP($A184,classifications!I$2:K$28,3,FALSE))</f>
        <v>Predominantly Rural</v>
      </c>
      <c r="D184">
        <f>VLOOKUP($A184,'table 1008C'!$C$10:$O$796,V$3,FALSE)</f>
        <v>976</v>
      </c>
      <c r="E184">
        <f>VLOOKUP($A184,'table 1008C'!$C$10:$O$796,W$3,FALSE)</f>
        <v>1180</v>
      </c>
      <c r="F184">
        <f>VLOOKUP($A184,'table 1008C'!$C$10:$O$796,X$3,FALSE)</f>
        <v>606</v>
      </c>
      <c r="G184">
        <f>VLOOKUP($A184,'table 1008C'!$C$10:$O$796,Y$3,FALSE)</f>
        <v>724</v>
      </c>
      <c r="H184">
        <f>VLOOKUP($A184,'table 1008C'!$C$10:$O$796,Z$3,FALSE)</f>
        <v>503</v>
      </c>
      <c r="I184">
        <f>VLOOKUP($A184,'table 1008C'!$C$10:$O$796,AA$3,FALSE)</f>
        <v>783</v>
      </c>
      <c r="J184">
        <f>VLOOKUP($A184,'table 1008C'!$C$10:$O$796,AB$3,FALSE)</f>
        <v>515</v>
      </c>
      <c r="K184">
        <f>VLOOKUP($A184,'table 1008C'!$C$10:$O$796,AC$3,FALSE)</f>
        <v>548</v>
      </c>
      <c r="L184">
        <f>VLOOKUP($A184,'table 1008C'!$C$10:$O$796,AD$3,FALSE)</f>
        <v>707</v>
      </c>
      <c r="M184">
        <f>VLOOKUP($A184,'table 1008C'!$C$10:$O$796,AE$3,FALSE)</f>
        <v>980</v>
      </c>
      <c r="N184">
        <f>VLOOKUP($A184,'table 1008C'!$C$10:$O$796,AF$3,FALSE)</f>
        <v>850</v>
      </c>
      <c r="O184">
        <f>VLOOKUP($A184,'table 1008C'!$C$10:$O$796,AG$3,FALSE)</f>
        <v>605</v>
      </c>
      <c r="V184">
        <f>IF(D184="..","..",VLOOKUP($A184,'16-64 population'!$A$8:$L$432,V$3,FALSE))</f>
        <v>441732</v>
      </c>
      <c r="W184">
        <f>IF(E184="..","..",VLOOKUP($A184,'16-64 population'!$A$8:$L$432,W$3,FALSE))</f>
        <v>444031</v>
      </c>
      <c r="X184">
        <f>IF(F184="..","..",VLOOKUP($A184,'16-64 population'!$A$8:$L$432,X$3,FALSE))</f>
        <v>443761</v>
      </c>
      <c r="Y184">
        <f>IF(G184="..","..",VLOOKUP($A184,'16-64 population'!$A$8:$L$432,Y$3,FALSE))</f>
        <v>441779</v>
      </c>
      <c r="Z184">
        <f>IF(H184="..","..",VLOOKUP($A184,'16-64 population'!$A$8:$L$432,Z$3,FALSE))</f>
        <v>441267</v>
      </c>
      <c r="AA184">
        <f>IF(I184="..","..",VLOOKUP($A184,'16-64 population'!$A$8:$L$432,AA$3,FALSE))</f>
        <v>443473</v>
      </c>
      <c r="AB184">
        <f>IF(J184="..","..",VLOOKUP($A184,'16-64 population'!$A$8:$L$432,AB$3,FALSE))</f>
        <v>444405</v>
      </c>
      <c r="AC184">
        <f>IF(K184="..","..",VLOOKUP($A184,'16-64 population'!$A$8:$L$432,AC$3,FALSE))</f>
        <v>446742</v>
      </c>
      <c r="AD184">
        <f>IF(L184="..","..",VLOOKUP($A184,'16-64 population'!$A$8:$L$432,AD$3,FALSE))</f>
        <v>448605</v>
      </c>
      <c r="AE184">
        <f>IF(M184="..","..",VLOOKUP($A184,'16-64 population'!$A$8:$L$432,AE$3,FALSE))</f>
        <v>448858</v>
      </c>
      <c r="AF184">
        <f>IF(N184="..","..",VLOOKUP($A184,'16-64 population'!$A$8:$L$432,AF$3,FALSE))</f>
        <v>450121</v>
      </c>
      <c r="AG184">
        <f>IF(O184="..","..",VLOOKUP($A184,'16-64 population'!$A$8:$M$432,AG$3,FALSE))</f>
        <v>452175</v>
      </c>
      <c r="AM184">
        <f t="shared" si="23"/>
        <v>2.2094844838046597</v>
      </c>
      <c r="AN184">
        <f t="shared" si="24"/>
        <v>2.6574721134335215</v>
      </c>
      <c r="AO184">
        <f t="shared" si="25"/>
        <v>1.3655999513251502</v>
      </c>
      <c r="AP184">
        <f t="shared" si="26"/>
        <v>1.6388284640057587</v>
      </c>
      <c r="AQ184">
        <f t="shared" si="27"/>
        <v>1.1398994259711241</v>
      </c>
      <c r="AR184">
        <f t="shared" si="28"/>
        <v>1.7656091802657659</v>
      </c>
      <c r="AS184">
        <f t="shared" si="29"/>
        <v>1.1588528481902769</v>
      </c>
      <c r="AT184">
        <f t="shared" si="30"/>
        <v>1.2266587873985433</v>
      </c>
      <c r="AU184">
        <f t="shared" si="31"/>
        <v>1.5759967008838509</v>
      </c>
      <c r="AV184">
        <f t="shared" si="32"/>
        <v>2.1833185550886918</v>
      </c>
      <c r="AW184">
        <f t="shared" si="33"/>
        <v>1.8883811241866078</v>
      </c>
      <c r="AX184">
        <f t="shared" si="33"/>
        <v>1.3379775529385747</v>
      </c>
    </row>
    <row r="185" spans="1:50" x14ac:dyDescent="0.3">
      <c r="A185" t="s">
        <v>219</v>
      </c>
      <c r="B185" t="str">
        <f>VLOOKUP($A185,class!$A$1:$B$455,2,FALSE)</f>
        <v>Metropolitan District</v>
      </c>
      <c r="C185" t="str">
        <f>IFERROR(VLOOKUP($A185,classifications!A$3:C$334,3,FALSE),VLOOKUP($A185,classifications!I$2:K$28,3,FALSE))</f>
        <v>Predominantly Urban</v>
      </c>
      <c r="D185">
        <f>VLOOKUP($A185,'table 1008C'!$C$10:$O$796,V$3,FALSE)</f>
        <v>407</v>
      </c>
      <c r="E185">
        <f>VLOOKUP($A185,'table 1008C'!$C$10:$O$796,W$3,FALSE)</f>
        <v>297</v>
      </c>
      <c r="F185">
        <f>VLOOKUP($A185,'table 1008C'!$C$10:$O$796,X$3,FALSE)</f>
        <v>424</v>
      </c>
      <c r="G185">
        <f>VLOOKUP($A185,'table 1008C'!$C$10:$O$796,Y$3,FALSE)</f>
        <v>423</v>
      </c>
      <c r="H185">
        <f>VLOOKUP($A185,'table 1008C'!$C$10:$O$796,Z$3,FALSE)</f>
        <v>434</v>
      </c>
      <c r="I185">
        <f>VLOOKUP($A185,'table 1008C'!$C$10:$O$796,AA$3,FALSE)</f>
        <v>701</v>
      </c>
      <c r="J185">
        <f>VLOOKUP($A185,'table 1008C'!$C$10:$O$796,AB$3,FALSE)</f>
        <v>580</v>
      </c>
      <c r="K185">
        <f>VLOOKUP($A185,'table 1008C'!$C$10:$O$796,AC$3,FALSE)</f>
        <v>484</v>
      </c>
      <c r="L185">
        <f>VLOOKUP($A185,'table 1008C'!$C$10:$O$796,AD$3,FALSE)</f>
        <v>505</v>
      </c>
      <c r="M185">
        <f>VLOOKUP($A185,'table 1008C'!$C$10:$O$796,AE$3,FALSE)</f>
        <v>296</v>
      </c>
      <c r="N185">
        <f>VLOOKUP($A185,'table 1008C'!$C$10:$O$796,AF$3,FALSE)</f>
        <v>263</v>
      </c>
      <c r="O185">
        <f>VLOOKUP($A185,'table 1008C'!$C$10:$O$796,AG$3,FALSE)</f>
        <v>346</v>
      </c>
      <c r="V185">
        <f>IF(D185="..","..",VLOOKUP($A185,'16-64 population'!$A$8:$L$432,V$3,FALSE))</f>
        <v>314111</v>
      </c>
      <c r="W185">
        <f>IF(E185="..","..",VLOOKUP($A185,'16-64 population'!$A$8:$L$432,W$3,FALSE))</f>
        <v>318076</v>
      </c>
      <c r="X185">
        <f>IF(F185="..","..",VLOOKUP($A185,'16-64 population'!$A$8:$L$432,X$3,FALSE))</f>
        <v>321952</v>
      </c>
      <c r="Y185">
        <f>IF(G185="..","..",VLOOKUP($A185,'16-64 population'!$A$8:$L$432,Y$3,FALSE))</f>
        <v>324053</v>
      </c>
      <c r="Z185">
        <f>IF(H185="..","..",VLOOKUP($A185,'16-64 population'!$A$8:$L$432,Z$3,FALSE))</f>
        <v>324489</v>
      </c>
      <c r="AA185">
        <f>IF(I185="..","..",VLOOKUP($A185,'16-64 population'!$A$8:$L$432,AA$3,FALSE))</f>
        <v>325320</v>
      </c>
      <c r="AB185">
        <f>IF(J185="..","..",VLOOKUP($A185,'16-64 population'!$A$8:$L$432,AB$3,FALSE))</f>
        <v>329634</v>
      </c>
      <c r="AC185">
        <f>IF(K185="..","..",VLOOKUP($A185,'16-64 population'!$A$8:$L$432,AC$3,FALSE))</f>
        <v>334042</v>
      </c>
      <c r="AD185">
        <f>IF(L185="..","..",VLOOKUP($A185,'16-64 population'!$A$8:$L$432,AD$3,FALSE))</f>
        <v>335702</v>
      </c>
      <c r="AE185">
        <f>IF(M185="..","..",VLOOKUP($A185,'16-64 population'!$A$8:$L$432,AE$3,FALSE))</f>
        <v>336430</v>
      </c>
      <c r="AF185">
        <f>IF(N185="..","..",VLOOKUP($A185,'16-64 population'!$A$8:$L$432,AF$3,FALSE))</f>
        <v>337574</v>
      </c>
      <c r="AG185">
        <f>IF(O185="..","..",VLOOKUP($A185,'16-64 population'!$A$8:$M$432,AG$3,FALSE))</f>
        <v>339133</v>
      </c>
      <c r="AM185">
        <f t="shared" si="23"/>
        <v>1.2957203026955439</v>
      </c>
      <c r="AN185">
        <f t="shared" si="24"/>
        <v>0.93373910637709223</v>
      </c>
      <c r="AO185">
        <f t="shared" si="25"/>
        <v>1.3169665043236258</v>
      </c>
      <c r="AP185">
        <f t="shared" si="26"/>
        <v>1.3053420273844094</v>
      </c>
      <c r="AQ185">
        <f t="shared" si="27"/>
        <v>1.3374875573594176</v>
      </c>
      <c r="AR185">
        <f t="shared" si="28"/>
        <v>2.1548014262879627</v>
      </c>
      <c r="AS185">
        <f t="shared" si="29"/>
        <v>1.7595272332344356</v>
      </c>
      <c r="AT185">
        <f t="shared" si="30"/>
        <v>1.4489195969369122</v>
      </c>
      <c r="AU185">
        <f t="shared" si="31"/>
        <v>1.5043103705071761</v>
      </c>
      <c r="AV185">
        <f t="shared" si="32"/>
        <v>0.87982641262669792</v>
      </c>
      <c r="AW185">
        <f t="shared" si="33"/>
        <v>0.77908843690568585</v>
      </c>
      <c r="AX185">
        <f t="shared" si="33"/>
        <v>1.0202486929906556</v>
      </c>
    </row>
    <row r="186" spans="1:50" x14ac:dyDescent="0.3">
      <c r="A186" t="s">
        <v>59</v>
      </c>
      <c r="B186" t="str">
        <f>VLOOKUP($A186,class!$A$1:$B$455,2,FALSE)</f>
        <v>Unitary Authority</v>
      </c>
      <c r="C186" t="str">
        <f>IFERROR(VLOOKUP($A186,classifications!A$3:C$334,3,FALSE),VLOOKUP($A186,classifications!I$2:K$28,3,FALSE))</f>
        <v>Predominantly Urban</v>
      </c>
      <c r="D186">
        <f>VLOOKUP($A186,'table 1008C'!$C$10:$O$796,V$3,FALSE)</f>
        <v>123</v>
      </c>
      <c r="E186">
        <f>VLOOKUP($A186,'table 1008C'!$C$10:$O$796,W$3,FALSE)</f>
        <v>197</v>
      </c>
      <c r="F186">
        <f>VLOOKUP($A186,'table 1008C'!$C$10:$O$796,X$3,FALSE)</f>
        <v>235</v>
      </c>
      <c r="G186">
        <f>VLOOKUP($A186,'table 1008C'!$C$10:$O$796,Y$3,FALSE)</f>
        <v>74</v>
      </c>
      <c r="H186">
        <f>VLOOKUP($A186,'table 1008C'!$C$10:$O$796,Z$3,FALSE)</f>
        <v>82</v>
      </c>
      <c r="I186">
        <f>VLOOKUP($A186,'table 1008C'!$C$10:$O$796,AA$3,FALSE)</f>
        <v>200</v>
      </c>
      <c r="J186">
        <f>VLOOKUP($A186,'table 1008C'!$C$10:$O$796,AB$3,FALSE)</f>
        <v>334</v>
      </c>
      <c r="K186">
        <f>VLOOKUP($A186,'table 1008C'!$C$10:$O$796,AC$3,FALSE)</f>
        <v>166</v>
      </c>
      <c r="L186">
        <f>VLOOKUP($A186,'table 1008C'!$C$10:$O$796,AD$3,FALSE)</f>
        <v>138</v>
      </c>
      <c r="M186">
        <f>VLOOKUP($A186,'table 1008C'!$C$10:$O$796,AE$3,FALSE)</f>
        <v>72</v>
      </c>
      <c r="N186">
        <f>VLOOKUP($A186,'table 1008C'!$C$10:$O$796,AF$3,FALSE)</f>
        <v>176</v>
      </c>
      <c r="O186">
        <f>VLOOKUP($A186,'table 1008C'!$C$10:$O$796,AG$3,FALSE)</f>
        <v>246</v>
      </c>
      <c r="V186">
        <f>IF(D186="..","..",VLOOKUP($A186,'16-64 population'!$A$8:$L$432,V$3,FALSE))</f>
        <v>126571</v>
      </c>
      <c r="W186">
        <f>IF(E186="..","..",VLOOKUP($A186,'16-64 population'!$A$8:$L$432,W$3,FALSE))</f>
        <v>129755</v>
      </c>
      <c r="X186">
        <f>IF(F186="..","..",VLOOKUP($A186,'16-64 population'!$A$8:$L$432,X$3,FALSE))</f>
        <v>132812</v>
      </c>
      <c r="Y186">
        <f>IF(G186="..","..",VLOOKUP($A186,'16-64 population'!$A$8:$L$432,Y$3,FALSE))</f>
        <v>133489</v>
      </c>
      <c r="Z186">
        <f>IF(H186="..","..",VLOOKUP($A186,'16-64 population'!$A$8:$L$432,Z$3,FALSE))</f>
        <v>134149</v>
      </c>
      <c r="AA186">
        <f>IF(I186="..","..",VLOOKUP($A186,'16-64 population'!$A$8:$L$432,AA$3,FALSE))</f>
        <v>135416</v>
      </c>
      <c r="AB186">
        <f>IF(J186="..","..",VLOOKUP($A186,'16-64 population'!$A$8:$L$432,AB$3,FALSE))</f>
        <v>137165</v>
      </c>
      <c r="AC186">
        <f>IF(K186="..","..",VLOOKUP($A186,'16-64 population'!$A$8:$L$432,AC$3,FALSE))</f>
        <v>138205</v>
      </c>
      <c r="AD186">
        <f>IF(L186="..","..",VLOOKUP($A186,'16-64 population'!$A$8:$L$432,AD$3,FALSE))</f>
        <v>136385</v>
      </c>
      <c r="AE186">
        <f>IF(M186="..","..",VLOOKUP($A186,'16-64 population'!$A$8:$L$432,AE$3,FALSE))</f>
        <v>135367</v>
      </c>
      <c r="AF186">
        <f>IF(N186="..","..",VLOOKUP($A186,'16-64 population'!$A$8:$L$432,AF$3,FALSE))</f>
        <v>133977</v>
      </c>
      <c r="AG186">
        <f>IF(O186="..","..",VLOOKUP($A186,'16-64 population'!$A$8:$M$432,AG$3,FALSE))</f>
        <v>133825</v>
      </c>
      <c r="AM186">
        <f t="shared" si="23"/>
        <v>0.97178658618482905</v>
      </c>
      <c r="AN186">
        <f t="shared" si="24"/>
        <v>1.5182459250125238</v>
      </c>
      <c r="AO186">
        <f t="shared" si="25"/>
        <v>1.769418426045839</v>
      </c>
      <c r="AP186">
        <f t="shared" si="26"/>
        <v>0.55435279311403929</v>
      </c>
      <c r="AQ186">
        <f t="shared" si="27"/>
        <v>0.61126061319875657</v>
      </c>
      <c r="AR186">
        <f t="shared" si="28"/>
        <v>1.4769303479647899</v>
      </c>
      <c r="AS186">
        <f t="shared" si="29"/>
        <v>2.4350235118288195</v>
      </c>
      <c r="AT186">
        <f t="shared" si="30"/>
        <v>1.2011142867479467</v>
      </c>
      <c r="AU186">
        <f t="shared" si="31"/>
        <v>1.0118414781684204</v>
      </c>
      <c r="AV186">
        <f t="shared" si="32"/>
        <v>0.53188738762032106</v>
      </c>
      <c r="AW186">
        <f t="shared" si="33"/>
        <v>1.3136583144868148</v>
      </c>
      <c r="AX186">
        <f t="shared" si="33"/>
        <v>1.8382215580048573</v>
      </c>
    </row>
    <row r="187" spans="1:50" x14ac:dyDescent="0.3">
      <c r="A187" t="s">
        <v>349</v>
      </c>
      <c r="B187" t="str">
        <f>VLOOKUP($A187,class!$A$1:$B$455,2,FALSE)</f>
        <v>Shire District</v>
      </c>
      <c r="C187" t="str">
        <f>IFERROR(VLOOKUP($A187,classifications!A$3:C$334,3,FALSE),VLOOKUP($A187,classifications!I$2:K$28,3,FALSE))</f>
        <v>Urban with Significant Rural</v>
      </c>
      <c r="D187">
        <f>VLOOKUP($A187,'table 1008C'!$C$10:$O$796,V$3,FALSE)</f>
        <v>363</v>
      </c>
      <c r="E187">
        <f>VLOOKUP($A187,'table 1008C'!$C$10:$O$796,W$3,FALSE)</f>
        <v>279</v>
      </c>
      <c r="F187">
        <f>VLOOKUP($A187,'table 1008C'!$C$10:$O$796,X$3,FALSE)</f>
        <v>369</v>
      </c>
      <c r="G187">
        <f>VLOOKUP($A187,'table 1008C'!$C$10:$O$796,Y$3,FALSE)</f>
        <v>198</v>
      </c>
      <c r="H187">
        <f>VLOOKUP($A187,'table 1008C'!$C$10:$O$796,Z$3,FALSE)</f>
        <v>210</v>
      </c>
      <c r="I187">
        <f>VLOOKUP($A187,'table 1008C'!$C$10:$O$796,AA$3,FALSE)</f>
        <v>249</v>
      </c>
      <c r="J187">
        <f>VLOOKUP($A187,'table 1008C'!$C$10:$O$796,AB$3,FALSE)</f>
        <v>173</v>
      </c>
      <c r="K187">
        <f>VLOOKUP($A187,'table 1008C'!$C$10:$O$796,AC$3,FALSE)</f>
        <v>200</v>
      </c>
      <c r="L187">
        <f>VLOOKUP($A187,'table 1008C'!$C$10:$O$796,AD$3,FALSE)</f>
        <v>302</v>
      </c>
      <c r="M187">
        <f>VLOOKUP($A187,'table 1008C'!$C$10:$O$796,AE$3,FALSE)</f>
        <v>289</v>
      </c>
      <c r="N187">
        <f>VLOOKUP($A187,'table 1008C'!$C$10:$O$796,AF$3,FALSE)</f>
        <v>357</v>
      </c>
      <c r="O187">
        <f>VLOOKUP($A187,'table 1008C'!$C$10:$O$796,AG$3,FALSE)</f>
        <v>408</v>
      </c>
      <c r="V187">
        <f>IF(D187="..","..",VLOOKUP($A187,'16-64 population'!$A$8:$L$432,V$3,FALSE))</f>
        <v>97449</v>
      </c>
      <c r="W187">
        <f>IF(E187="..","..",VLOOKUP($A187,'16-64 population'!$A$8:$L$432,W$3,FALSE))</f>
        <v>98585</v>
      </c>
      <c r="X187">
        <f>IF(F187="..","..",VLOOKUP($A187,'16-64 population'!$A$8:$L$432,X$3,FALSE))</f>
        <v>99101</v>
      </c>
      <c r="Y187">
        <f>IF(G187="..","..",VLOOKUP($A187,'16-64 population'!$A$8:$L$432,Y$3,FALSE))</f>
        <v>98878</v>
      </c>
      <c r="Z187">
        <f>IF(H187="..","..",VLOOKUP($A187,'16-64 population'!$A$8:$L$432,Z$3,FALSE))</f>
        <v>99237</v>
      </c>
      <c r="AA187">
        <f>IF(I187="..","..",VLOOKUP($A187,'16-64 population'!$A$8:$L$432,AA$3,FALSE))</f>
        <v>100246</v>
      </c>
      <c r="AB187">
        <f>IF(J187="..","..",VLOOKUP($A187,'16-64 population'!$A$8:$L$432,AB$3,FALSE))</f>
        <v>101391</v>
      </c>
      <c r="AC187">
        <f>IF(K187="..","..",VLOOKUP($A187,'16-64 population'!$A$8:$L$432,AC$3,FALSE))</f>
        <v>101948</v>
      </c>
      <c r="AD187">
        <f>IF(L187="..","..",VLOOKUP($A187,'16-64 population'!$A$8:$L$432,AD$3,FALSE))</f>
        <v>102790</v>
      </c>
      <c r="AE187">
        <f>IF(M187="..","..",VLOOKUP($A187,'16-64 population'!$A$8:$L$432,AE$3,FALSE))</f>
        <v>103560</v>
      </c>
      <c r="AF187">
        <f>IF(N187="..","..",VLOOKUP($A187,'16-64 population'!$A$8:$L$432,AF$3,FALSE))</f>
        <v>104533</v>
      </c>
      <c r="AG187">
        <f>IF(O187="..","..",VLOOKUP($A187,'16-64 population'!$A$8:$M$432,AG$3,FALSE))</f>
        <v>105047</v>
      </c>
      <c r="AM187">
        <f t="shared" si="23"/>
        <v>3.7250253979004402</v>
      </c>
      <c r="AN187">
        <f t="shared" si="24"/>
        <v>2.8300451387127863</v>
      </c>
      <c r="AO187">
        <f t="shared" si="25"/>
        <v>3.7234740315435766</v>
      </c>
      <c r="AP187">
        <f t="shared" si="26"/>
        <v>2.0024676874532252</v>
      </c>
      <c r="AQ187">
        <f t="shared" si="27"/>
        <v>2.1161461954714471</v>
      </c>
      <c r="AR187">
        <f t="shared" si="28"/>
        <v>2.4838896315064942</v>
      </c>
      <c r="AS187">
        <f t="shared" si="29"/>
        <v>1.7062658421358896</v>
      </c>
      <c r="AT187">
        <f t="shared" si="30"/>
        <v>1.961784439125829</v>
      </c>
      <c r="AU187">
        <f t="shared" si="31"/>
        <v>2.9380289911469983</v>
      </c>
      <c r="AV187">
        <f t="shared" si="32"/>
        <v>2.790652761684048</v>
      </c>
      <c r="AW187">
        <f t="shared" si="33"/>
        <v>3.4151894617010896</v>
      </c>
      <c r="AX187">
        <f t="shared" si="33"/>
        <v>3.8839757441906957</v>
      </c>
    </row>
    <row r="188" spans="1:50" x14ac:dyDescent="0.3">
      <c r="A188" t="s">
        <v>138</v>
      </c>
      <c r="B188" t="str">
        <f>VLOOKUP($A188,class!$A$1:$B$455,2,FALSE)</f>
        <v>Shire District</v>
      </c>
      <c r="C188" t="str">
        <f>IFERROR(VLOOKUP($A188,classifications!A$3:C$334,3,FALSE),VLOOKUP($A188,classifications!I$2:K$28,3,FALSE))</f>
        <v>Predominantly Rural</v>
      </c>
      <c r="D188">
        <f>VLOOKUP($A188,'table 1008C'!$C$10:$O$796,V$3,FALSE)</f>
        <v>28</v>
      </c>
      <c r="E188">
        <f>VLOOKUP($A188,'table 1008C'!$C$10:$O$796,W$3,FALSE)</f>
        <v>0</v>
      </c>
      <c r="F188">
        <f>VLOOKUP($A188,'table 1008C'!$C$10:$O$796,X$3,FALSE)</f>
        <v>40</v>
      </c>
      <c r="G188">
        <f>VLOOKUP($A188,'table 1008C'!$C$10:$O$796,Y$3,FALSE)</f>
        <v>21</v>
      </c>
      <c r="H188">
        <f>VLOOKUP($A188,'table 1008C'!$C$10:$O$796,Z$3,FALSE)</f>
        <v>43</v>
      </c>
      <c r="I188">
        <f>VLOOKUP($A188,'table 1008C'!$C$10:$O$796,AA$3,FALSE)</f>
        <v>1</v>
      </c>
      <c r="J188">
        <f>VLOOKUP($A188,'table 1008C'!$C$10:$O$796,AB$3,FALSE)</f>
        <v>35</v>
      </c>
      <c r="K188">
        <f>VLOOKUP($A188,'table 1008C'!$C$10:$O$796,AC$3,FALSE)</f>
        <v>35</v>
      </c>
      <c r="L188">
        <f>VLOOKUP($A188,'table 1008C'!$C$10:$O$796,AD$3,FALSE)</f>
        <v>51</v>
      </c>
      <c r="M188">
        <f>VLOOKUP($A188,'table 1008C'!$C$10:$O$796,AE$3,FALSE)</f>
        <v>8</v>
      </c>
      <c r="N188">
        <f>VLOOKUP($A188,'table 1008C'!$C$10:$O$796,AF$3,FALSE)</f>
        <v>145</v>
      </c>
      <c r="O188">
        <f>VLOOKUP($A188,'table 1008C'!$C$10:$O$796,AG$3,FALSE)</f>
        <v>269</v>
      </c>
      <c r="V188">
        <f>IF(D188="..","..",VLOOKUP($A188,'16-64 population'!$A$8:$L$432,V$3,FALSE))</f>
        <v>38969</v>
      </c>
      <c r="W188">
        <f>IF(E188="..","..",VLOOKUP($A188,'16-64 population'!$A$8:$L$432,W$3,FALSE))</f>
        <v>38770</v>
      </c>
      <c r="X188">
        <f>IF(F188="..","..",VLOOKUP($A188,'16-64 population'!$A$8:$L$432,X$3,FALSE))</f>
        <v>38366</v>
      </c>
      <c r="Y188">
        <f>IF(G188="..","..",VLOOKUP($A188,'16-64 population'!$A$8:$L$432,Y$3,FALSE))</f>
        <v>37930</v>
      </c>
      <c r="Z188">
        <f>IF(H188="..","..",VLOOKUP($A188,'16-64 population'!$A$8:$L$432,Z$3,FALSE))</f>
        <v>37681</v>
      </c>
      <c r="AA188">
        <f>IF(I188="..","..",VLOOKUP($A188,'16-64 population'!$A$8:$L$432,AA$3,FALSE))</f>
        <v>37756</v>
      </c>
      <c r="AB188">
        <f>IF(J188="..","..",VLOOKUP($A188,'16-64 population'!$A$8:$L$432,AB$3,FALSE))</f>
        <v>37526</v>
      </c>
      <c r="AC188">
        <f>IF(K188="..","..",VLOOKUP($A188,'16-64 population'!$A$8:$L$432,AC$3,FALSE))</f>
        <v>37676</v>
      </c>
      <c r="AD188">
        <f>IF(L188="..","..",VLOOKUP($A188,'16-64 population'!$A$8:$L$432,AD$3,FALSE))</f>
        <v>37796</v>
      </c>
      <c r="AE188">
        <f>IF(M188="..","..",VLOOKUP($A188,'16-64 population'!$A$8:$L$432,AE$3,FALSE))</f>
        <v>37784</v>
      </c>
      <c r="AF188">
        <f>IF(N188="..","..",VLOOKUP($A188,'16-64 population'!$A$8:$L$432,AF$3,FALSE))</f>
        <v>37873</v>
      </c>
      <c r="AG188">
        <f>IF(O188="..","..",VLOOKUP($A188,'16-64 population'!$A$8:$M$432,AG$3,FALSE))</f>
        <v>38034</v>
      </c>
      <c r="AM188">
        <f t="shared" si="23"/>
        <v>0.71851984911083167</v>
      </c>
      <c r="AN188">
        <f t="shared" si="24"/>
        <v>0</v>
      </c>
      <c r="AO188">
        <f t="shared" si="25"/>
        <v>1.042589793045926</v>
      </c>
      <c r="AP188">
        <f t="shared" si="26"/>
        <v>0.5536514632217242</v>
      </c>
      <c r="AQ188">
        <f t="shared" si="27"/>
        <v>1.1411586741328521</v>
      </c>
      <c r="AR188">
        <f t="shared" si="28"/>
        <v>2.6485856552600912E-2</v>
      </c>
      <c r="AS188">
        <f t="shared" si="29"/>
        <v>0.93268667057506782</v>
      </c>
      <c r="AT188">
        <f t="shared" si="30"/>
        <v>0.92897335173585305</v>
      </c>
      <c r="AU188">
        <f t="shared" si="31"/>
        <v>1.3493491374748652</v>
      </c>
      <c r="AV188">
        <f t="shared" si="32"/>
        <v>0.21172983273343216</v>
      </c>
      <c r="AW188">
        <f t="shared" si="33"/>
        <v>3.8285850077891905</v>
      </c>
      <c r="AX188">
        <f t="shared" si="33"/>
        <v>7.0726192354209392</v>
      </c>
    </row>
    <row r="189" spans="1:50" x14ac:dyDescent="0.3">
      <c r="A189" t="s">
        <v>360</v>
      </c>
      <c r="B189" t="str">
        <f>VLOOKUP($A189,class!$A$1:$B$455,2,FALSE)</f>
        <v>Shire District</v>
      </c>
      <c r="C189" t="str">
        <f>IFERROR(VLOOKUP($A189,classifications!A$3:C$334,3,FALSE),VLOOKUP($A189,classifications!I$2:K$28,3,FALSE))</f>
        <v>Predominantly Rural</v>
      </c>
      <c r="D189">
        <f>VLOOKUP($A189,'table 1008C'!$C$10:$O$796,V$3,FALSE)</f>
        <v>123</v>
      </c>
      <c r="E189">
        <f>VLOOKUP($A189,'table 1008C'!$C$10:$O$796,W$3,FALSE)</f>
        <v>113</v>
      </c>
      <c r="F189">
        <f>VLOOKUP($A189,'table 1008C'!$C$10:$O$796,X$3,FALSE)</f>
        <v>115</v>
      </c>
      <c r="G189">
        <f>VLOOKUP($A189,'table 1008C'!$C$10:$O$796,Y$3,FALSE)</f>
        <v>25</v>
      </c>
      <c r="H189">
        <f>VLOOKUP($A189,'table 1008C'!$C$10:$O$796,Z$3,FALSE)</f>
        <v>85</v>
      </c>
      <c r="I189">
        <f>VLOOKUP($A189,'table 1008C'!$C$10:$O$796,AA$3,FALSE)</f>
        <v>121</v>
      </c>
      <c r="J189">
        <f>VLOOKUP($A189,'table 1008C'!$C$10:$O$796,AB$3,FALSE)</f>
        <v>83</v>
      </c>
      <c r="K189">
        <f>VLOOKUP($A189,'table 1008C'!$C$10:$O$796,AC$3,FALSE)</f>
        <v>69</v>
      </c>
      <c r="L189">
        <f>VLOOKUP($A189,'table 1008C'!$C$10:$O$796,AD$3,FALSE)</f>
        <v>182</v>
      </c>
      <c r="M189">
        <f>VLOOKUP($A189,'table 1008C'!$C$10:$O$796,AE$3,FALSE)</f>
        <v>188</v>
      </c>
      <c r="N189">
        <f>VLOOKUP($A189,'table 1008C'!$C$10:$O$796,AF$3,FALSE)</f>
        <v>273</v>
      </c>
      <c r="O189">
        <f>VLOOKUP($A189,'table 1008C'!$C$10:$O$796,AG$3,FALSE)</f>
        <v>226</v>
      </c>
      <c r="V189">
        <f>IF(D189="..","..",VLOOKUP($A189,'16-64 population'!$A$8:$L$432,V$3,FALSE))</f>
        <v>44062</v>
      </c>
      <c r="W189">
        <f>IF(E189="..","..",VLOOKUP($A189,'16-64 population'!$A$8:$L$432,W$3,FALSE))</f>
        <v>44198</v>
      </c>
      <c r="X189">
        <f>IF(F189="..","..",VLOOKUP($A189,'16-64 population'!$A$8:$L$432,X$3,FALSE))</f>
        <v>44210</v>
      </c>
      <c r="Y189">
        <f>IF(G189="..","..",VLOOKUP($A189,'16-64 population'!$A$8:$L$432,Y$3,FALSE))</f>
        <v>43924</v>
      </c>
      <c r="Z189">
        <f>IF(H189="..","..",VLOOKUP($A189,'16-64 population'!$A$8:$L$432,Z$3,FALSE))</f>
        <v>43878</v>
      </c>
      <c r="AA189">
        <f>IF(I189="..","..",VLOOKUP($A189,'16-64 population'!$A$8:$L$432,AA$3,FALSE))</f>
        <v>43884</v>
      </c>
      <c r="AB189">
        <f>IF(J189="..","..",VLOOKUP($A189,'16-64 population'!$A$8:$L$432,AB$3,FALSE))</f>
        <v>43483</v>
      </c>
      <c r="AC189">
        <f>IF(K189="..","..",VLOOKUP($A189,'16-64 population'!$A$8:$L$432,AC$3,FALSE))</f>
        <v>43492</v>
      </c>
      <c r="AD189">
        <f>IF(L189="..","..",VLOOKUP($A189,'16-64 population'!$A$8:$L$432,AD$3,FALSE))</f>
        <v>43540</v>
      </c>
      <c r="AE189">
        <f>IF(M189="..","..",VLOOKUP($A189,'16-64 population'!$A$8:$L$432,AE$3,FALSE))</f>
        <v>43796</v>
      </c>
      <c r="AF189">
        <f>IF(N189="..","..",VLOOKUP($A189,'16-64 population'!$A$8:$L$432,AF$3,FALSE))</f>
        <v>43934</v>
      </c>
      <c r="AG189">
        <f>IF(O189="..","..",VLOOKUP($A189,'16-64 population'!$A$8:$M$432,AG$3,FALSE))</f>
        <v>44418</v>
      </c>
      <c r="AM189">
        <f t="shared" si="23"/>
        <v>2.7915210385366076</v>
      </c>
      <c r="AN189">
        <f t="shared" si="24"/>
        <v>2.5566767727046473</v>
      </c>
      <c r="AO189">
        <f t="shared" si="25"/>
        <v>2.6012214431124181</v>
      </c>
      <c r="AP189">
        <f t="shared" si="26"/>
        <v>0.56916492122757489</v>
      </c>
      <c r="AQ189">
        <f t="shared" si="27"/>
        <v>1.9371894799216007</v>
      </c>
      <c r="AR189">
        <f t="shared" si="28"/>
        <v>2.7572691641600584</v>
      </c>
      <c r="AS189">
        <f t="shared" si="29"/>
        <v>1.9087919416783572</v>
      </c>
      <c r="AT189">
        <f t="shared" si="30"/>
        <v>1.5864986664214109</v>
      </c>
      <c r="AU189">
        <f t="shared" si="31"/>
        <v>4.180064308681672</v>
      </c>
      <c r="AV189">
        <f t="shared" si="32"/>
        <v>4.2926294638779794</v>
      </c>
      <c r="AW189">
        <f t="shared" si="33"/>
        <v>6.2138662539263443</v>
      </c>
      <c r="AX189">
        <f t="shared" si="33"/>
        <v>5.0880273762888919</v>
      </c>
    </row>
    <row r="190" spans="1:50" x14ac:dyDescent="0.3">
      <c r="A190" t="s">
        <v>197</v>
      </c>
      <c r="B190" t="str">
        <f>VLOOKUP($A190,class!$A$1:$B$455,2,FALSE)</f>
        <v>Metropolitan District</v>
      </c>
      <c r="C190" t="str">
        <f>IFERROR(VLOOKUP($A190,classifications!A$3:C$334,3,FALSE),VLOOKUP($A190,classifications!I$2:K$28,3,FALSE))</f>
        <v>Predominantly Urban</v>
      </c>
      <c r="D190">
        <f>VLOOKUP($A190,'table 1008C'!$C$10:$O$796,V$3,FALSE)</f>
        <v>371</v>
      </c>
      <c r="E190">
        <f>VLOOKUP($A190,'table 1008C'!$C$10:$O$796,W$3,FALSE)</f>
        <v>377</v>
      </c>
      <c r="F190">
        <f>VLOOKUP($A190,'table 1008C'!$C$10:$O$796,X$3,FALSE)</f>
        <v>741</v>
      </c>
      <c r="G190">
        <f>VLOOKUP($A190,'table 1008C'!$C$10:$O$796,Y$3,FALSE)</f>
        <v>328</v>
      </c>
      <c r="H190">
        <f>VLOOKUP($A190,'table 1008C'!$C$10:$O$796,Z$3,FALSE)</f>
        <v>374</v>
      </c>
      <c r="I190">
        <f>VLOOKUP($A190,'table 1008C'!$C$10:$O$796,AA$3,FALSE)</f>
        <v>341</v>
      </c>
      <c r="J190">
        <f>VLOOKUP($A190,'table 1008C'!$C$10:$O$796,AB$3,FALSE)</f>
        <v>115</v>
      </c>
      <c r="K190">
        <f>VLOOKUP($A190,'table 1008C'!$C$10:$O$796,AC$3,FALSE)</f>
        <v>226</v>
      </c>
      <c r="L190">
        <f>VLOOKUP($A190,'table 1008C'!$C$10:$O$796,AD$3,FALSE)</f>
        <v>305</v>
      </c>
      <c r="M190">
        <f>VLOOKUP($A190,'table 1008C'!$C$10:$O$796,AE$3,FALSE)</f>
        <v>293</v>
      </c>
      <c r="N190">
        <f>VLOOKUP($A190,'table 1008C'!$C$10:$O$796,AF$3,FALSE)</f>
        <v>418</v>
      </c>
      <c r="O190">
        <f>VLOOKUP($A190,'table 1008C'!$C$10:$O$796,AG$3,FALSE)</f>
        <v>391</v>
      </c>
      <c r="V190">
        <f>IF(D190="..","..",VLOOKUP($A190,'16-64 population'!$A$8:$L$432,V$3,FALSE))</f>
        <v>342691</v>
      </c>
      <c r="W190">
        <f>IF(E190="..","..",VLOOKUP($A190,'16-64 population'!$A$8:$L$432,W$3,FALSE))</f>
        <v>349497</v>
      </c>
      <c r="X190">
        <f>IF(F190="..","..",VLOOKUP($A190,'16-64 population'!$A$8:$L$432,X$3,FALSE))</f>
        <v>357549</v>
      </c>
      <c r="Y190">
        <f>IF(G190="..","..",VLOOKUP($A190,'16-64 population'!$A$8:$L$432,Y$3,FALSE))</f>
        <v>362172</v>
      </c>
      <c r="Z190">
        <f>IF(H190="..","..",VLOOKUP($A190,'16-64 population'!$A$8:$L$432,Z$3,FALSE))</f>
        <v>362955</v>
      </c>
      <c r="AA190">
        <f>IF(I190="..","..",VLOOKUP($A190,'16-64 population'!$A$8:$L$432,AA$3,FALSE))</f>
        <v>365887</v>
      </c>
      <c r="AB190">
        <f>IF(J190="..","..",VLOOKUP($A190,'16-64 population'!$A$8:$L$432,AB$3,FALSE))</f>
        <v>373849</v>
      </c>
      <c r="AC190">
        <f>IF(K190="..","..",VLOOKUP($A190,'16-64 population'!$A$8:$L$432,AC$3,FALSE))</f>
        <v>382299</v>
      </c>
      <c r="AD190">
        <f>IF(L190="..","..",VLOOKUP($A190,'16-64 population'!$A$8:$L$432,AD$3,FALSE))</f>
        <v>384749</v>
      </c>
      <c r="AE190">
        <f>IF(M190="..","..",VLOOKUP($A190,'16-64 population'!$A$8:$L$432,AE$3,FALSE))</f>
        <v>385594</v>
      </c>
      <c r="AF190">
        <f>IF(N190="..","..",VLOOKUP($A190,'16-64 population'!$A$8:$L$432,AF$3,FALSE))</f>
        <v>389646</v>
      </c>
      <c r="AG190">
        <f>IF(O190="..","..",VLOOKUP($A190,'16-64 population'!$A$8:$M$432,AG$3,FALSE))</f>
        <v>391653</v>
      </c>
      <c r="AM190">
        <f t="shared" si="23"/>
        <v>1.0826079471010328</v>
      </c>
      <c r="AN190">
        <f t="shared" si="24"/>
        <v>1.0786930932168231</v>
      </c>
      <c r="AO190">
        <f t="shared" si="25"/>
        <v>2.0724432175729763</v>
      </c>
      <c r="AP190">
        <f t="shared" si="26"/>
        <v>0.90564704063262758</v>
      </c>
      <c r="AQ190">
        <f t="shared" si="27"/>
        <v>1.0304307696546404</v>
      </c>
      <c r="AR190">
        <f t="shared" si="28"/>
        <v>0.93198173206481782</v>
      </c>
      <c r="AS190">
        <f t="shared" si="29"/>
        <v>0.30761082683115376</v>
      </c>
      <c r="AT190">
        <f t="shared" si="30"/>
        <v>0.59116032215621805</v>
      </c>
      <c r="AU190">
        <f t="shared" si="31"/>
        <v>0.79272460747136442</v>
      </c>
      <c r="AV190">
        <f t="shared" si="32"/>
        <v>0.75986659543457624</v>
      </c>
      <c r="AW190">
        <f t="shared" si="33"/>
        <v>1.0727686156151994</v>
      </c>
      <c r="AX190">
        <f t="shared" si="33"/>
        <v>0.9983327077795906</v>
      </c>
    </row>
    <row r="191" spans="1:50" x14ac:dyDescent="0.3">
      <c r="A191" t="s">
        <v>359</v>
      </c>
      <c r="B191" t="str">
        <f>VLOOKUP($A191,class!$A$1:$B$455,2,FALSE)</f>
        <v>Shire District</v>
      </c>
      <c r="C191" t="str">
        <f>IFERROR(VLOOKUP($A191,classifications!A$3:C$334,3,FALSE),VLOOKUP($A191,classifications!I$2:K$28,3,FALSE))</f>
        <v>Predominantly Urban</v>
      </c>
      <c r="D191">
        <f>VLOOKUP($A191,'table 1008C'!$C$10:$O$796,V$3,FALSE)</f>
        <v>54</v>
      </c>
      <c r="E191">
        <f>VLOOKUP($A191,'table 1008C'!$C$10:$O$796,W$3,FALSE)</f>
        <v>80</v>
      </c>
      <c r="F191">
        <f>VLOOKUP($A191,'table 1008C'!$C$10:$O$796,X$3,FALSE)</f>
        <v>59</v>
      </c>
      <c r="G191">
        <f>VLOOKUP($A191,'table 1008C'!$C$10:$O$796,Y$3,FALSE)</f>
        <v>44</v>
      </c>
      <c r="H191">
        <f>VLOOKUP($A191,'table 1008C'!$C$10:$O$796,Z$3,FALSE)</f>
        <v>13</v>
      </c>
      <c r="I191">
        <f>VLOOKUP($A191,'table 1008C'!$C$10:$O$796,AA$3,FALSE)</f>
        <v>7</v>
      </c>
      <c r="J191">
        <f>VLOOKUP($A191,'table 1008C'!$C$10:$O$796,AB$3,FALSE)</f>
        <v>109</v>
      </c>
      <c r="K191">
        <f>VLOOKUP($A191,'table 1008C'!$C$10:$O$796,AC$3,FALSE)</f>
        <v>49</v>
      </c>
      <c r="L191">
        <f>VLOOKUP($A191,'table 1008C'!$C$10:$O$796,AD$3,FALSE)</f>
        <v>19</v>
      </c>
      <c r="M191">
        <f>VLOOKUP($A191,'table 1008C'!$C$10:$O$796,AE$3,FALSE)</f>
        <v>77</v>
      </c>
      <c r="N191">
        <f>VLOOKUP($A191,'table 1008C'!$C$10:$O$796,AF$3,FALSE)</f>
        <v>5</v>
      </c>
      <c r="O191">
        <f>VLOOKUP($A191,'table 1008C'!$C$10:$O$796,AG$3,FALSE)</f>
        <v>62</v>
      </c>
      <c r="V191">
        <f>IF(D191="..","..",VLOOKUP($A191,'16-64 population'!$A$8:$L$432,V$3,FALSE))</f>
        <v>67370</v>
      </c>
      <c r="W191">
        <f>IF(E191="..","..",VLOOKUP($A191,'16-64 population'!$A$8:$L$432,W$3,FALSE))</f>
        <v>67506</v>
      </c>
      <c r="X191">
        <f>IF(F191="..","..",VLOOKUP($A191,'16-64 population'!$A$8:$L$432,X$3,FALSE))</f>
        <v>67511</v>
      </c>
      <c r="Y191">
        <f>IF(G191="..","..",VLOOKUP($A191,'16-64 population'!$A$8:$L$432,Y$3,FALSE))</f>
        <v>67195</v>
      </c>
      <c r="Z191">
        <f>IF(H191="..","..",VLOOKUP($A191,'16-64 population'!$A$8:$L$432,Z$3,FALSE))</f>
        <v>67187</v>
      </c>
      <c r="AA191">
        <f>IF(I191="..","..",VLOOKUP($A191,'16-64 population'!$A$8:$L$432,AA$3,FALSE))</f>
        <v>67162</v>
      </c>
      <c r="AB191">
        <f>IF(J191="..","..",VLOOKUP($A191,'16-64 population'!$A$8:$L$432,AB$3,FALSE))</f>
        <v>67513</v>
      </c>
      <c r="AC191">
        <f>IF(K191="..","..",VLOOKUP($A191,'16-64 population'!$A$8:$L$432,AC$3,FALSE))</f>
        <v>67790</v>
      </c>
      <c r="AD191">
        <f>IF(L191="..","..",VLOOKUP($A191,'16-64 population'!$A$8:$L$432,AD$3,FALSE))</f>
        <v>67887</v>
      </c>
      <c r="AE191">
        <f>IF(M191="..","..",VLOOKUP($A191,'16-64 population'!$A$8:$L$432,AE$3,FALSE))</f>
        <v>67625</v>
      </c>
      <c r="AF191">
        <f>IF(N191="..","..",VLOOKUP($A191,'16-64 population'!$A$8:$L$432,AF$3,FALSE))</f>
        <v>67393</v>
      </c>
      <c r="AG191">
        <f>IF(O191="..","..",VLOOKUP($A191,'16-64 population'!$A$8:$M$432,AG$3,FALSE))</f>
        <v>67214</v>
      </c>
      <c r="AM191">
        <f t="shared" si="23"/>
        <v>0.8015437138192073</v>
      </c>
      <c r="AN191">
        <f t="shared" si="24"/>
        <v>1.1850798447545403</v>
      </c>
      <c r="AO191">
        <f t="shared" si="25"/>
        <v>0.87393165558205332</v>
      </c>
      <c r="AP191">
        <f t="shared" si="26"/>
        <v>0.65481062579060945</v>
      </c>
      <c r="AQ191">
        <f t="shared" si="27"/>
        <v>0.19348981201720572</v>
      </c>
      <c r="AR191">
        <f t="shared" si="28"/>
        <v>0.10422560376403323</v>
      </c>
      <c r="AS191">
        <f t="shared" si="29"/>
        <v>1.6145038733280996</v>
      </c>
      <c r="AT191">
        <f t="shared" si="30"/>
        <v>0.72282047499631208</v>
      </c>
      <c r="AU191">
        <f t="shared" si="31"/>
        <v>0.27987685418415897</v>
      </c>
      <c r="AV191">
        <f t="shared" si="32"/>
        <v>1.1386321626617375</v>
      </c>
      <c r="AW191">
        <f t="shared" si="33"/>
        <v>7.419168162865579E-2</v>
      </c>
      <c r="AX191">
        <f t="shared" si="33"/>
        <v>0.922426875353349</v>
      </c>
    </row>
    <row r="192" spans="1:50" x14ac:dyDescent="0.3">
      <c r="A192" t="s">
        <v>62</v>
      </c>
      <c r="B192" t="str">
        <f>VLOOKUP($A192,class!$A$1:$B$455,2,FALSE)</f>
        <v>Unitary Authority</v>
      </c>
      <c r="C192" t="str">
        <f>IFERROR(VLOOKUP($A192,classifications!A$3:C$334,3,FALSE),VLOOKUP($A192,classifications!I$2:K$28,3,FALSE))</f>
        <v>Predominantly Urban</v>
      </c>
      <c r="D192">
        <f>VLOOKUP($A192,'table 1008C'!$C$10:$O$796,V$3,FALSE)</f>
        <v>389</v>
      </c>
      <c r="E192">
        <f>VLOOKUP($A192,'table 1008C'!$C$10:$O$796,W$3,FALSE)</f>
        <v>348</v>
      </c>
      <c r="F192">
        <f>VLOOKUP($A192,'table 1008C'!$C$10:$O$796,X$3,FALSE)</f>
        <v>327</v>
      </c>
      <c r="G192">
        <f>VLOOKUP($A192,'table 1008C'!$C$10:$O$796,Y$3,FALSE)</f>
        <v>227</v>
      </c>
      <c r="H192">
        <f>VLOOKUP($A192,'table 1008C'!$C$10:$O$796,Z$3,FALSE)</f>
        <v>170</v>
      </c>
      <c r="I192">
        <f>VLOOKUP($A192,'table 1008C'!$C$10:$O$796,AA$3,FALSE)</f>
        <v>173</v>
      </c>
      <c r="J192">
        <f>VLOOKUP($A192,'table 1008C'!$C$10:$O$796,AB$3,FALSE)</f>
        <v>189</v>
      </c>
      <c r="K192">
        <f>VLOOKUP($A192,'table 1008C'!$C$10:$O$796,AC$3,FALSE)</f>
        <v>95</v>
      </c>
      <c r="L192">
        <f>VLOOKUP($A192,'table 1008C'!$C$10:$O$796,AD$3,FALSE)</f>
        <v>112</v>
      </c>
      <c r="M192">
        <f>VLOOKUP($A192,'table 1008C'!$C$10:$O$796,AE$3,FALSE)</f>
        <v>167</v>
      </c>
      <c r="N192">
        <f>VLOOKUP($A192,'table 1008C'!$C$10:$O$796,AF$3,FALSE)</f>
        <v>305</v>
      </c>
      <c r="O192">
        <f>VLOOKUP($A192,'table 1008C'!$C$10:$O$796,AG$3,FALSE)</f>
        <v>70</v>
      </c>
      <c r="V192">
        <f>IF(D192="..","..",VLOOKUP($A192,'16-64 population'!$A$8:$L$432,V$3,FALSE))</f>
        <v>171524</v>
      </c>
      <c r="W192">
        <f>IF(E192="..","..",VLOOKUP($A192,'16-64 population'!$A$8:$L$432,W$3,FALSE))</f>
        <v>173024</v>
      </c>
      <c r="X192">
        <f>IF(F192="..","..",VLOOKUP($A192,'16-64 population'!$A$8:$L$432,X$3,FALSE))</f>
        <v>174007</v>
      </c>
      <c r="Y192">
        <f>IF(G192="..","..",VLOOKUP($A192,'16-64 population'!$A$8:$L$432,Y$3,FALSE))</f>
        <v>174740</v>
      </c>
      <c r="Z192">
        <f>IF(H192="..","..",VLOOKUP($A192,'16-64 population'!$A$8:$L$432,Z$3,FALSE))</f>
        <v>175497</v>
      </c>
      <c r="AA192">
        <f>IF(I192="..","..",VLOOKUP($A192,'16-64 population'!$A$8:$L$432,AA$3,FALSE))</f>
        <v>176070</v>
      </c>
      <c r="AB192">
        <f>IF(J192="..","..",VLOOKUP($A192,'16-64 population'!$A$8:$L$432,AB$3,FALSE))</f>
        <v>176717</v>
      </c>
      <c r="AC192">
        <f>IF(K192="..","..",VLOOKUP($A192,'16-64 population'!$A$8:$L$432,AC$3,FALSE))</f>
        <v>177187</v>
      </c>
      <c r="AD192">
        <f>IF(L192="..","..",VLOOKUP($A192,'16-64 population'!$A$8:$L$432,AD$3,FALSE))</f>
        <v>176644</v>
      </c>
      <c r="AE192">
        <f>IF(M192="..","..",VLOOKUP($A192,'16-64 population'!$A$8:$L$432,AE$3,FALSE))</f>
        <v>175739</v>
      </c>
      <c r="AF192">
        <f>IF(N192="..","..",VLOOKUP($A192,'16-64 population'!$A$8:$L$432,AF$3,FALSE))</f>
        <v>175268</v>
      </c>
      <c r="AG192">
        <f>IF(O192="..","..",VLOOKUP($A192,'16-64 population'!$A$8:$M$432,AG$3,FALSE))</f>
        <v>175092</v>
      </c>
      <c r="AM192">
        <f t="shared" si="23"/>
        <v>2.267904199995336</v>
      </c>
      <c r="AN192">
        <f t="shared" si="24"/>
        <v>2.0112816719067874</v>
      </c>
      <c r="AO192">
        <f t="shared" si="25"/>
        <v>1.879234743429862</v>
      </c>
      <c r="AP192">
        <f t="shared" si="26"/>
        <v>1.2990729083209338</v>
      </c>
      <c r="AQ192">
        <f t="shared" si="27"/>
        <v>0.96867752725117795</v>
      </c>
      <c r="AR192">
        <f t="shared" si="28"/>
        <v>0.98256375305276311</v>
      </c>
      <c r="AS192">
        <f t="shared" si="29"/>
        <v>1.0695066122670711</v>
      </c>
      <c r="AT192">
        <f t="shared" si="30"/>
        <v>0.53615671578614676</v>
      </c>
      <c r="AU192">
        <f t="shared" si="31"/>
        <v>0.63404361314281832</v>
      </c>
      <c r="AV192">
        <f t="shared" si="32"/>
        <v>0.95027284780270738</v>
      </c>
      <c r="AW192">
        <f t="shared" si="33"/>
        <v>1.7401921628591643</v>
      </c>
      <c r="AX192">
        <f t="shared" si="33"/>
        <v>0.39978982477783104</v>
      </c>
    </row>
    <row r="193" spans="1:50" x14ac:dyDescent="0.3">
      <c r="A193" t="s">
        <v>186</v>
      </c>
      <c r="B193" t="str">
        <f>VLOOKUP($A193,class!$A$1:$B$455,2,FALSE)</f>
        <v>Shire District</v>
      </c>
      <c r="C193" t="str">
        <f>IFERROR(VLOOKUP($A193,classifications!A$3:C$334,3,FALSE),VLOOKUP($A193,classifications!I$2:K$28,3,FALSE))</f>
        <v>Predominantly Rural</v>
      </c>
      <c r="D193">
        <f>VLOOKUP($A193,'table 1008C'!$C$10:$O$796,V$3,FALSE)</f>
        <v>12</v>
      </c>
      <c r="E193">
        <f>VLOOKUP($A193,'table 1008C'!$C$10:$O$796,W$3,FALSE)</f>
        <v>77</v>
      </c>
      <c r="F193">
        <f>VLOOKUP($A193,'table 1008C'!$C$10:$O$796,X$3,FALSE)</f>
        <v>29</v>
      </c>
      <c r="G193">
        <f>VLOOKUP($A193,'table 1008C'!$C$10:$O$796,Y$3,FALSE)</f>
        <v>8</v>
      </c>
      <c r="H193">
        <f>VLOOKUP($A193,'table 1008C'!$C$10:$O$796,Z$3,FALSE)</f>
        <v>6</v>
      </c>
      <c r="I193">
        <f>VLOOKUP($A193,'table 1008C'!$C$10:$O$796,AA$3,FALSE)</f>
        <v>8</v>
      </c>
      <c r="J193">
        <f>VLOOKUP($A193,'table 1008C'!$C$10:$O$796,AB$3,FALSE)</f>
        <v>10</v>
      </c>
      <c r="K193">
        <f>VLOOKUP($A193,'table 1008C'!$C$10:$O$796,AC$3,FALSE)</f>
        <v>35</v>
      </c>
      <c r="L193">
        <f>VLOOKUP($A193,'table 1008C'!$C$10:$O$796,AD$3,FALSE)</f>
        <v>32</v>
      </c>
      <c r="M193">
        <f>VLOOKUP($A193,'table 1008C'!$C$10:$O$796,AE$3,FALSE)</f>
        <v>33</v>
      </c>
      <c r="N193">
        <f>VLOOKUP($A193,'table 1008C'!$C$10:$O$796,AF$3,FALSE)</f>
        <v>62</v>
      </c>
      <c r="O193">
        <f>VLOOKUP($A193,'table 1008C'!$C$10:$O$796,AG$3,FALSE)</f>
        <v>90</v>
      </c>
      <c r="V193">
        <f>IF(D193="..","..",VLOOKUP($A193,'16-64 population'!$A$8:$L$432,V$3,FALSE))</f>
        <v>31582</v>
      </c>
      <c r="W193">
        <f>IF(E193="..","..",VLOOKUP($A193,'16-64 population'!$A$8:$L$432,W$3,FALSE))</f>
        <v>31848</v>
      </c>
      <c r="X193">
        <f>IF(F193="..","..",VLOOKUP($A193,'16-64 population'!$A$8:$L$432,X$3,FALSE))</f>
        <v>32059</v>
      </c>
      <c r="Y193">
        <f>IF(G193="..","..",VLOOKUP($A193,'16-64 population'!$A$8:$L$432,Y$3,FALSE))</f>
        <v>31821</v>
      </c>
      <c r="Z193">
        <f>IF(H193="..","..",VLOOKUP($A193,'16-64 population'!$A$8:$L$432,Z$3,FALSE))</f>
        <v>31550</v>
      </c>
      <c r="AA193">
        <f>IF(I193="..","..",VLOOKUP($A193,'16-64 population'!$A$8:$L$432,AA$3,FALSE))</f>
        <v>31493</v>
      </c>
      <c r="AB193">
        <f>IF(J193="..","..",VLOOKUP($A193,'16-64 population'!$A$8:$L$432,AB$3,FALSE))</f>
        <v>31258</v>
      </c>
      <c r="AC193">
        <f>IF(K193="..","..",VLOOKUP($A193,'16-64 population'!$A$8:$L$432,AC$3,FALSE))</f>
        <v>30966</v>
      </c>
      <c r="AD193">
        <f>IF(L193="..","..",VLOOKUP($A193,'16-64 population'!$A$8:$L$432,AD$3,FALSE))</f>
        <v>30658</v>
      </c>
      <c r="AE193">
        <f>IF(M193="..","..",VLOOKUP($A193,'16-64 population'!$A$8:$L$432,AE$3,FALSE))</f>
        <v>30541</v>
      </c>
      <c r="AF193">
        <f>IF(N193="..","..",VLOOKUP($A193,'16-64 population'!$A$8:$L$432,AF$3,FALSE))</f>
        <v>30411</v>
      </c>
      <c r="AG193">
        <f>IF(O193="..","..",VLOOKUP($A193,'16-64 population'!$A$8:$M$432,AG$3,FALSE))</f>
        <v>30435</v>
      </c>
      <c r="AM193">
        <f t="shared" si="23"/>
        <v>0.37996327021721232</v>
      </c>
      <c r="AN193">
        <f t="shared" si="24"/>
        <v>2.4177342376287365</v>
      </c>
      <c r="AO193">
        <f t="shared" si="25"/>
        <v>0.9045821766118719</v>
      </c>
      <c r="AP193">
        <f t="shared" si="26"/>
        <v>0.25140630401307312</v>
      </c>
      <c r="AQ193">
        <f t="shared" si="27"/>
        <v>0.19017432646592711</v>
      </c>
      <c r="AR193">
        <f t="shared" si="28"/>
        <v>0.25402470390245452</v>
      </c>
      <c r="AS193">
        <f t="shared" si="29"/>
        <v>0.3199181009661527</v>
      </c>
      <c r="AT193">
        <f t="shared" si="30"/>
        <v>1.1302719111283344</v>
      </c>
      <c r="AU193">
        <f t="shared" si="31"/>
        <v>1.0437732402635527</v>
      </c>
      <c r="AV193">
        <f t="shared" si="32"/>
        <v>1.0805147179201728</v>
      </c>
      <c r="AW193">
        <f t="shared" si="33"/>
        <v>2.038735983690112</v>
      </c>
      <c r="AX193">
        <f t="shared" si="33"/>
        <v>2.9571217348447512</v>
      </c>
    </row>
    <row r="194" spans="1:50" x14ac:dyDescent="0.3">
      <c r="A194" t="s">
        <v>93</v>
      </c>
      <c r="B194" t="str">
        <f>VLOOKUP($A194,class!$A$1:$B$455,2,FALSE)</f>
        <v>Shire District</v>
      </c>
      <c r="C194" t="str">
        <f>IFERROR(VLOOKUP($A194,classifications!A$3:C$334,3,FALSE),VLOOKUP($A194,classifications!I$2:K$28,3,FALSE))</f>
        <v>Predominantly Rural</v>
      </c>
      <c r="D194">
        <f>VLOOKUP($A194,'table 1008C'!$C$10:$O$796,V$3,FALSE)</f>
        <v>169</v>
      </c>
      <c r="E194">
        <f>VLOOKUP($A194,'table 1008C'!$C$10:$O$796,W$3,FALSE)</f>
        <v>113</v>
      </c>
      <c r="F194">
        <f>VLOOKUP($A194,'table 1008C'!$C$10:$O$796,X$3,FALSE)</f>
        <v>143</v>
      </c>
      <c r="G194">
        <f>VLOOKUP($A194,'table 1008C'!$C$10:$O$796,Y$3,FALSE)</f>
        <v>115</v>
      </c>
      <c r="H194">
        <f>VLOOKUP($A194,'table 1008C'!$C$10:$O$796,Z$3,FALSE)</f>
        <v>98</v>
      </c>
      <c r="I194">
        <f>VLOOKUP($A194,'table 1008C'!$C$10:$O$796,AA$3,FALSE)</f>
        <v>252</v>
      </c>
      <c r="J194">
        <f>VLOOKUP($A194,'table 1008C'!$C$10:$O$796,AB$3,FALSE)</f>
        <v>77</v>
      </c>
      <c r="K194">
        <f>VLOOKUP($A194,'table 1008C'!$C$10:$O$796,AC$3,FALSE)</f>
        <v>39</v>
      </c>
      <c r="L194">
        <f>VLOOKUP($A194,'table 1008C'!$C$10:$O$796,AD$3,FALSE)</f>
        <v>168</v>
      </c>
      <c r="M194">
        <f>VLOOKUP($A194,'table 1008C'!$C$10:$O$796,AE$3,FALSE)</f>
        <v>113</v>
      </c>
      <c r="N194">
        <f>VLOOKUP($A194,'table 1008C'!$C$10:$O$796,AF$3,FALSE)</f>
        <v>227</v>
      </c>
      <c r="O194">
        <f>VLOOKUP($A194,'table 1008C'!$C$10:$O$796,AG$3,FALSE)</f>
        <v>39</v>
      </c>
      <c r="V194">
        <f>IF(D194="..","..",VLOOKUP($A194,'16-64 population'!$A$8:$L$432,V$3,FALSE))</f>
        <v>67507</v>
      </c>
      <c r="W194">
        <f>IF(E194="..","..",VLOOKUP($A194,'16-64 population'!$A$8:$L$432,W$3,FALSE))</f>
        <v>67573</v>
      </c>
      <c r="X194">
        <f>IF(F194="..","..",VLOOKUP($A194,'16-64 population'!$A$8:$L$432,X$3,FALSE))</f>
        <v>67588</v>
      </c>
      <c r="Y194">
        <f>IF(G194="..","..",VLOOKUP($A194,'16-64 population'!$A$8:$L$432,Y$3,FALSE))</f>
        <v>67322</v>
      </c>
      <c r="Z194">
        <f>IF(H194="..","..",VLOOKUP($A194,'16-64 population'!$A$8:$L$432,Z$3,FALSE))</f>
        <v>66968</v>
      </c>
      <c r="AA194">
        <f>IF(I194="..","..",VLOOKUP($A194,'16-64 population'!$A$8:$L$432,AA$3,FALSE))</f>
        <v>67123</v>
      </c>
      <c r="AB194">
        <f>IF(J194="..","..",VLOOKUP($A194,'16-64 population'!$A$8:$L$432,AB$3,FALSE))</f>
        <v>67300</v>
      </c>
      <c r="AC194">
        <f>IF(K194="..","..",VLOOKUP($A194,'16-64 population'!$A$8:$L$432,AC$3,FALSE))</f>
        <v>67604</v>
      </c>
      <c r="AD194">
        <f>IF(L194="..","..",VLOOKUP($A194,'16-64 population'!$A$8:$L$432,AD$3,FALSE))</f>
        <v>67282</v>
      </c>
      <c r="AE194">
        <f>IF(M194="..","..",VLOOKUP($A194,'16-64 population'!$A$8:$L$432,AE$3,FALSE))</f>
        <v>67653</v>
      </c>
      <c r="AF194">
        <f>IF(N194="..","..",VLOOKUP($A194,'16-64 population'!$A$8:$L$432,AF$3,FALSE))</f>
        <v>67530</v>
      </c>
      <c r="AG194">
        <f>IF(O194="..","..",VLOOKUP($A194,'16-64 population'!$A$8:$M$432,AG$3,FALSE))</f>
        <v>67656</v>
      </c>
      <c r="AM194">
        <f t="shared" si="23"/>
        <v>2.5034440872798376</v>
      </c>
      <c r="AN194">
        <f t="shared" si="24"/>
        <v>1.6722655498497923</v>
      </c>
      <c r="AO194">
        <f t="shared" si="25"/>
        <v>2.115760194117299</v>
      </c>
      <c r="AP194">
        <f t="shared" si="26"/>
        <v>1.7082083122901874</v>
      </c>
      <c r="AQ194">
        <f t="shared" si="27"/>
        <v>1.4633854975510692</v>
      </c>
      <c r="AR194">
        <f t="shared" si="28"/>
        <v>3.7543018041505891</v>
      </c>
      <c r="AS194">
        <f t="shared" si="29"/>
        <v>1.1441307578008917</v>
      </c>
      <c r="AT194">
        <f t="shared" si="30"/>
        <v>0.57688894148275249</v>
      </c>
      <c r="AU194">
        <f t="shared" si="31"/>
        <v>2.4969531226776849</v>
      </c>
      <c r="AV194">
        <f t="shared" si="32"/>
        <v>1.6702880877418591</v>
      </c>
      <c r="AW194">
        <f t="shared" si="33"/>
        <v>3.3614689767510737</v>
      </c>
      <c r="AX194">
        <f t="shared" si="33"/>
        <v>0.57644554806669024</v>
      </c>
    </row>
    <row r="195" spans="1:50" x14ac:dyDescent="0.3">
      <c r="A195" t="s">
        <v>169</v>
      </c>
      <c r="B195" t="str">
        <f>VLOOKUP($A195,class!$A$1:$B$455,2,FALSE)</f>
        <v>London Borough</v>
      </c>
      <c r="C195" t="str">
        <f>IFERROR(VLOOKUP($A195,classifications!A$3:C$334,3,FALSE),VLOOKUP($A195,classifications!I$2:K$28,3,FALSE))</f>
        <v>Predominantly Urban</v>
      </c>
      <c r="D195">
        <f>VLOOKUP($A195,'table 1008C'!$C$10:$O$796,V$3,FALSE)</f>
        <v>95</v>
      </c>
      <c r="E195">
        <f>VLOOKUP($A195,'table 1008C'!$C$10:$O$796,W$3,FALSE)</f>
        <v>116</v>
      </c>
      <c r="F195">
        <f>VLOOKUP($A195,'table 1008C'!$C$10:$O$796,X$3,FALSE)</f>
        <v>476</v>
      </c>
      <c r="G195">
        <f>VLOOKUP($A195,'table 1008C'!$C$10:$O$796,Y$3,FALSE)</f>
        <v>198</v>
      </c>
      <c r="H195">
        <f>VLOOKUP($A195,'table 1008C'!$C$10:$O$796,Z$3,FALSE)</f>
        <v>120</v>
      </c>
      <c r="I195">
        <f>VLOOKUP($A195,'table 1008C'!$C$10:$O$796,AA$3,FALSE)</f>
        <v>136</v>
      </c>
      <c r="J195">
        <f>VLOOKUP($A195,'table 1008C'!$C$10:$O$796,AB$3,FALSE)</f>
        <v>124</v>
      </c>
      <c r="K195">
        <f>VLOOKUP($A195,'table 1008C'!$C$10:$O$796,AC$3,FALSE)</f>
        <v>9</v>
      </c>
      <c r="L195">
        <f>VLOOKUP($A195,'table 1008C'!$C$10:$O$796,AD$3,FALSE)</f>
        <v>130</v>
      </c>
      <c r="M195">
        <f>VLOOKUP($A195,'table 1008C'!$C$10:$O$796,AE$3,FALSE)</f>
        <v>51</v>
      </c>
      <c r="N195">
        <f>VLOOKUP($A195,'table 1008C'!$C$10:$O$796,AF$3,FALSE)</f>
        <v>68</v>
      </c>
      <c r="O195">
        <f>VLOOKUP($A195,'table 1008C'!$C$10:$O$796,AG$3,FALSE)</f>
        <v>199</v>
      </c>
      <c r="V195">
        <f>IF(D195="..","..",VLOOKUP($A195,'16-64 population'!$A$8:$L$432,V$3,FALSE))</f>
        <v>137188</v>
      </c>
      <c r="W195">
        <f>IF(E195="..","..",VLOOKUP($A195,'16-64 population'!$A$8:$L$432,W$3,FALSE))</f>
        <v>137362</v>
      </c>
      <c r="X195">
        <f>IF(F195="..","..",VLOOKUP($A195,'16-64 population'!$A$8:$L$432,X$3,FALSE))</f>
        <v>138315</v>
      </c>
      <c r="Y195">
        <f>IF(G195="..","..",VLOOKUP($A195,'16-64 population'!$A$8:$L$432,Y$3,FALSE))</f>
        <v>138100</v>
      </c>
      <c r="Z195">
        <f>IF(H195="..","..",VLOOKUP($A195,'16-64 population'!$A$8:$L$432,Z$3,FALSE))</f>
        <v>138599</v>
      </c>
      <c r="AA195">
        <f>IF(I195="..","..",VLOOKUP($A195,'16-64 population'!$A$8:$L$432,AA$3,FALSE))</f>
        <v>138591</v>
      </c>
      <c r="AB195">
        <f>IF(J195="..","..",VLOOKUP($A195,'16-64 population'!$A$8:$L$432,AB$3,FALSE))</f>
        <v>138915</v>
      </c>
      <c r="AC195">
        <f>IF(K195="..","..",VLOOKUP($A195,'16-64 population'!$A$8:$L$432,AC$3,FALSE))</f>
        <v>138678</v>
      </c>
      <c r="AD195">
        <f>IF(L195="..","..",VLOOKUP($A195,'16-64 population'!$A$8:$L$432,AD$3,FALSE))</f>
        <v>137594</v>
      </c>
      <c r="AE195">
        <f>IF(M195="..","..",VLOOKUP($A195,'16-64 population'!$A$8:$L$432,AE$3,FALSE))</f>
        <v>136978</v>
      </c>
      <c r="AF195">
        <f>IF(N195="..","..",VLOOKUP($A195,'16-64 population'!$A$8:$L$432,AF$3,FALSE))</f>
        <v>136623</v>
      </c>
      <c r="AG195">
        <f>IF(O195="..","..",VLOOKUP($A195,'16-64 population'!$A$8:$M$432,AG$3,FALSE))</f>
        <v>136248</v>
      </c>
      <c r="AM195">
        <f t="shared" si="23"/>
        <v>0.69248039187100918</v>
      </c>
      <c r="AN195">
        <f t="shared" si="24"/>
        <v>0.8444839184053814</v>
      </c>
      <c r="AO195">
        <f t="shared" si="25"/>
        <v>3.4414199472219211</v>
      </c>
      <c r="AP195">
        <f t="shared" si="26"/>
        <v>1.4337436640115859</v>
      </c>
      <c r="AQ195">
        <f t="shared" si="27"/>
        <v>0.86580711260543008</v>
      </c>
      <c r="AR195">
        <f t="shared" si="28"/>
        <v>0.98130470232554778</v>
      </c>
      <c r="AS195">
        <f t="shared" si="29"/>
        <v>0.89263218514919196</v>
      </c>
      <c r="AT195">
        <f t="shared" si="30"/>
        <v>6.4898541946090946E-2</v>
      </c>
      <c r="AU195">
        <f t="shared" si="31"/>
        <v>0.94480863991162412</v>
      </c>
      <c r="AV195">
        <f t="shared" si="32"/>
        <v>0.37232256274730247</v>
      </c>
      <c r="AW195">
        <f t="shared" si="33"/>
        <v>0.49772000322054122</v>
      </c>
      <c r="AX195">
        <f t="shared" si="33"/>
        <v>1.4605718983030944</v>
      </c>
    </row>
    <row r="196" spans="1:50" x14ac:dyDescent="0.3">
      <c r="A196" t="s">
        <v>272</v>
      </c>
      <c r="B196" t="str">
        <f>VLOOKUP($A196,class!$A$1:$B$455,2,FALSE)</f>
        <v>Shire District</v>
      </c>
      <c r="C196" t="str">
        <f>IFERROR(VLOOKUP($A196,classifications!A$3:C$334,3,FALSE),VLOOKUP($A196,classifications!I$2:K$28,3,FALSE))</f>
        <v>Predominantly Rural</v>
      </c>
      <c r="D196">
        <f>VLOOKUP($A196,'table 1008C'!$C$10:$O$796,V$3,FALSE)</f>
        <v>47</v>
      </c>
      <c r="E196">
        <f>VLOOKUP($A196,'table 1008C'!$C$10:$O$796,W$3,FALSE)</f>
        <v>60</v>
      </c>
      <c r="F196">
        <f>VLOOKUP($A196,'table 1008C'!$C$10:$O$796,X$3,FALSE)</f>
        <v>55</v>
      </c>
      <c r="G196">
        <f>VLOOKUP($A196,'table 1008C'!$C$10:$O$796,Y$3,FALSE)</f>
        <v>71</v>
      </c>
      <c r="H196">
        <f>VLOOKUP($A196,'table 1008C'!$C$10:$O$796,Z$3,FALSE)</f>
        <v>71</v>
      </c>
      <c r="I196">
        <f>VLOOKUP($A196,'table 1008C'!$C$10:$O$796,AA$3,FALSE)</f>
        <v>38</v>
      </c>
      <c r="J196">
        <f>VLOOKUP($A196,'table 1008C'!$C$10:$O$796,AB$3,FALSE)</f>
        <v>26</v>
      </c>
      <c r="K196">
        <f>VLOOKUP($A196,'table 1008C'!$C$10:$O$796,AC$3,FALSE)</f>
        <v>15</v>
      </c>
      <c r="L196">
        <f>VLOOKUP($A196,'table 1008C'!$C$10:$O$796,AD$3,FALSE)</f>
        <v>72</v>
      </c>
      <c r="M196">
        <f>VLOOKUP($A196,'table 1008C'!$C$10:$O$796,AE$3,FALSE)</f>
        <v>56</v>
      </c>
      <c r="N196">
        <f>VLOOKUP($A196,'table 1008C'!$C$10:$O$796,AF$3,FALSE)</f>
        <v>83</v>
      </c>
      <c r="O196">
        <f>VLOOKUP($A196,'table 1008C'!$C$10:$O$796,AG$3,FALSE)</f>
        <v>4</v>
      </c>
      <c r="V196">
        <f>IF(D196="..","..",VLOOKUP($A196,'16-64 population'!$A$8:$L$432,V$3,FALSE))</f>
        <v>47269</v>
      </c>
      <c r="W196">
        <f>IF(E196="..","..",VLOOKUP($A196,'16-64 population'!$A$8:$L$432,W$3,FALSE))</f>
        <v>47237</v>
      </c>
      <c r="X196">
        <f>IF(F196="..","..",VLOOKUP($A196,'16-64 population'!$A$8:$L$432,X$3,FALSE))</f>
        <v>47378</v>
      </c>
      <c r="Y196">
        <f>IF(G196="..","..",VLOOKUP($A196,'16-64 population'!$A$8:$L$432,Y$3,FALSE))</f>
        <v>47134</v>
      </c>
      <c r="Z196">
        <f>IF(H196="..","..",VLOOKUP($A196,'16-64 population'!$A$8:$L$432,Z$3,FALSE))</f>
        <v>46902</v>
      </c>
      <c r="AA196">
        <f>IF(I196="..","..",VLOOKUP($A196,'16-64 population'!$A$8:$L$432,AA$3,FALSE))</f>
        <v>46936</v>
      </c>
      <c r="AB196">
        <f>IF(J196="..","..",VLOOKUP($A196,'16-64 population'!$A$8:$L$432,AB$3,FALSE))</f>
        <v>46917</v>
      </c>
      <c r="AC196">
        <f>IF(K196="..","..",VLOOKUP($A196,'16-64 population'!$A$8:$L$432,AC$3,FALSE))</f>
        <v>46887</v>
      </c>
      <c r="AD196">
        <f>IF(L196="..","..",VLOOKUP($A196,'16-64 population'!$A$8:$L$432,AD$3,FALSE))</f>
        <v>47145</v>
      </c>
      <c r="AE196">
        <f>IF(M196="..","..",VLOOKUP($A196,'16-64 population'!$A$8:$L$432,AE$3,FALSE))</f>
        <v>47535</v>
      </c>
      <c r="AF196">
        <f>IF(N196="..","..",VLOOKUP($A196,'16-64 population'!$A$8:$L$432,AF$3,FALSE))</f>
        <v>47786</v>
      </c>
      <c r="AG196">
        <f>IF(O196="..","..",VLOOKUP($A196,'16-64 population'!$A$8:$M$432,AG$3,FALSE))</f>
        <v>48227</v>
      </c>
      <c r="AM196">
        <f t="shared" si="23"/>
        <v>0.99430916668429625</v>
      </c>
      <c r="AN196">
        <f t="shared" si="24"/>
        <v>1.2701907403095032</v>
      </c>
      <c r="AO196">
        <f t="shared" si="25"/>
        <v>1.1608763561146525</v>
      </c>
      <c r="AP196">
        <f t="shared" si="26"/>
        <v>1.5063436160733228</v>
      </c>
      <c r="AQ196">
        <f t="shared" si="27"/>
        <v>1.5137947209074241</v>
      </c>
      <c r="AR196">
        <f t="shared" si="28"/>
        <v>0.80961309016533156</v>
      </c>
      <c r="AS196">
        <f t="shared" si="29"/>
        <v>0.55417013022998063</v>
      </c>
      <c r="AT196">
        <f t="shared" si="30"/>
        <v>0.31991810096615264</v>
      </c>
      <c r="AU196">
        <f t="shared" si="31"/>
        <v>1.5272033089405026</v>
      </c>
      <c r="AV196">
        <f t="shared" si="32"/>
        <v>1.1780793099821185</v>
      </c>
      <c r="AW196">
        <f t="shared" si="33"/>
        <v>1.7369103921650693</v>
      </c>
      <c r="AX196">
        <f t="shared" si="33"/>
        <v>8.2941091090053293E-2</v>
      </c>
    </row>
    <row r="197" spans="1:50" x14ac:dyDescent="0.3">
      <c r="A197" t="s">
        <v>238</v>
      </c>
      <c r="B197" t="str">
        <f>VLOOKUP($A197,class!$A$1:$B$455,2,FALSE)</f>
        <v>Shire District</v>
      </c>
      <c r="C197" t="str">
        <f>IFERROR(VLOOKUP($A197,classifications!A$3:C$334,3,FALSE),VLOOKUP($A197,classifications!I$2:K$28,3,FALSE))</f>
        <v>Predominantly Rural</v>
      </c>
      <c r="D197">
        <f>VLOOKUP($A197,'table 1008C'!$C$10:$O$796,V$3,FALSE)</f>
        <v>102</v>
      </c>
      <c r="E197">
        <f>VLOOKUP($A197,'table 1008C'!$C$10:$O$796,W$3,FALSE)</f>
        <v>95</v>
      </c>
      <c r="F197">
        <f>VLOOKUP($A197,'table 1008C'!$C$10:$O$796,X$3,FALSE)</f>
        <v>81</v>
      </c>
      <c r="G197">
        <f>VLOOKUP($A197,'table 1008C'!$C$10:$O$796,Y$3,FALSE)</f>
        <v>121</v>
      </c>
      <c r="H197">
        <f>VLOOKUP($A197,'table 1008C'!$C$10:$O$796,Z$3,FALSE)</f>
        <v>55</v>
      </c>
      <c r="I197">
        <f>VLOOKUP($A197,'table 1008C'!$C$10:$O$796,AA$3,FALSE)</f>
        <v>77</v>
      </c>
      <c r="J197">
        <f>VLOOKUP($A197,'table 1008C'!$C$10:$O$796,AB$3,FALSE)</f>
        <v>63</v>
      </c>
      <c r="K197">
        <f>VLOOKUP($A197,'table 1008C'!$C$10:$O$796,AC$3,FALSE)</f>
        <v>91</v>
      </c>
      <c r="L197">
        <f>VLOOKUP($A197,'table 1008C'!$C$10:$O$796,AD$3,FALSE)</f>
        <v>122</v>
      </c>
      <c r="M197">
        <f>VLOOKUP($A197,'table 1008C'!$C$10:$O$796,AE$3,FALSE)</f>
        <v>59</v>
      </c>
      <c r="N197">
        <f>VLOOKUP($A197,'table 1008C'!$C$10:$O$796,AF$3,FALSE)</f>
        <v>49</v>
      </c>
      <c r="O197">
        <f>VLOOKUP($A197,'table 1008C'!$C$10:$O$796,AG$3,FALSE)</f>
        <v>122</v>
      </c>
      <c r="V197">
        <f>IF(D197="..","..",VLOOKUP($A197,'16-64 population'!$A$8:$L$432,V$3,FALSE))</f>
        <v>59160</v>
      </c>
      <c r="W197">
        <f>IF(E197="..","..",VLOOKUP($A197,'16-64 population'!$A$8:$L$432,W$3,FALSE))</f>
        <v>59430</v>
      </c>
      <c r="X197">
        <f>IF(F197="..","..",VLOOKUP($A197,'16-64 population'!$A$8:$L$432,X$3,FALSE))</f>
        <v>59638</v>
      </c>
      <c r="Y197">
        <f>IF(G197="..","..",VLOOKUP($A197,'16-64 population'!$A$8:$L$432,Y$3,FALSE))</f>
        <v>59327</v>
      </c>
      <c r="Z197">
        <f>IF(H197="..","..",VLOOKUP($A197,'16-64 population'!$A$8:$L$432,Z$3,FALSE))</f>
        <v>59299</v>
      </c>
      <c r="AA197">
        <f>IF(I197="..","..",VLOOKUP($A197,'16-64 population'!$A$8:$L$432,AA$3,FALSE))</f>
        <v>59487</v>
      </c>
      <c r="AB197">
        <f>IF(J197="..","..",VLOOKUP($A197,'16-64 population'!$A$8:$L$432,AB$3,FALSE))</f>
        <v>59729</v>
      </c>
      <c r="AC197">
        <f>IF(K197="..","..",VLOOKUP($A197,'16-64 population'!$A$8:$L$432,AC$3,FALSE))</f>
        <v>59687</v>
      </c>
      <c r="AD197">
        <f>IF(L197="..","..",VLOOKUP($A197,'16-64 population'!$A$8:$L$432,AD$3,FALSE))</f>
        <v>59805</v>
      </c>
      <c r="AE197">
        <f>IF(M197="..","..",VLOOKUP($A197,'16-64 population'!$A$8:$L$432,AE$3,FALSE))</f>
        <v>60299</v>
      </c>
      <c r="AF197">
        <f>IF(N197="..","..",VLOOKUP($A197,'16-64 population'!$A$8:$L$432,AF$3,FALSE))</f>
        <v>60932</v>
      </c>
      <c r="AG197">
        <f>IF(O197="..","..",VLOOKUP($A197,'16-64 population'!$A$8:$M$432,AG$3,FALSE))</f>
        <v>61502</v>
      </c>
      <c r="AM197">
        <f t="shared" si="23"/>
        <v>1.7241379310344829</v>
      </c>
      <c r="AN197">
        <f t="shared" si="24"/>
        <v>1.5985192663637893</v>
      </c>
      <c r="AO197">
        <f t="shared" si="25"/>
        <v>1.3581944397867132</v>
      </c>
      <c r="AP197">
        <f t="shared" si="26"/>
        <v>2.0395435467830838</v>
      </c>
      <c r="AQ197">
        <f t="shared" si="27"/>
        <v>0.92750299330511476</v>
      </c>
      <c r="AR197">
        <f t="shared" si="28"/>
        <v>1.294400457242759</v>
      </c>
      <c r="AS197">
        <f t="shared" si="29"/>
        <v>1.0547640174789465</v>
      </c>
      <c r="AT197">
        <f t="shared" si="30"/>
        <v>1.5246201015296463</v>
      </c>
      <c r="AU197">
        <f t="shared" si="31"/>
        <v>2.0399632137781123</v>
      </c>
      <c r="AV197">
        <f t="shared" si="32"/>
        <v>0.97845735418497815</v>
      </c>
      <c r="AW197">
        <f t="shared" si="33"/>
        <v>0.80417514606446527</v>
      </c>
      <c r="AX197">
        <f t="shared" si="33"/>
        <v>1.9836753276316217</v>
      </c>
    </row>
    <row r="198" spans="1:50" x14ac:dyDescent="0.3">
      <c r="A198" t="s">
        <v>350</v>
      </c>
      <c r="B198" t="str">
        <f>VLOOKUP($A198,class!$A$1:$B$455,2,FALSE)</f>
        <v>Shire District</v>
      </c>
      <c r="C198" t="str">
        <f>IFERROR(VLOOKUP($A198,classifications!A$3:C$334,3,FALSE),VLOOKUP($A198,classifications!I$2:K$28,3,FALSE))</f>
        <v>Predominantly Urban</v>
      </c>
      <c r="D198">
        <f>VLOOKUP($A198,'table 1008C'!$C$10:$O$796,V$3,FALSE)</f>
        <v>164</v>
      </c>
      <c r="E198">
        <f>VLOOKUP($A198,'table 1008C'!$C$10:$O$796,W$3,FALSE)</f>
        <v>95</v>
      </c>
      <c r="F198">
        <f>VLOOKUP($A198,'table 1008C'!$C$10:$O$796,X$3,FALSE)</f>
        <v>189</v>
      </c>
      <c r="G198">
        <f>VLOOKUP($A198,'table 1008C'!$C$10:$O$796,Y$3,FALSE)</f>
        <v>108</v>
      </c>
      <c r="H198">
        <f>VLOOKUP($A198,'table 1008C'!$C$10:$O$796,Z$3,FALSE)</f>
        <v>138</v>
      </c>
      <c r="I198">
        <f>VLOOKUP($A198,'table 1008C'!$C$10:$O$796,AA$3,FALSE)</f>
        <v>229</v>
      </c>
      <c r="J198">
        <f>VLOOKUP($A198,'table 1008C'!$C$10:$O$796,AB$3,FALSE)</f>
        <v>79</v>
      </c>
      <c r="K198">
        <f>VLOOKUP($A198,'table 1008C'!$C$10:$O$796,AC$3,FALSE)</f>
        <v>82</v>
      </c>
      <c r="L198">
        <f>VLOOKUP($A198,'table 1008C'!$C$10:$O$796,AD$3,FALSE)</f>
        <v>178</v>
      </c>
      <c r="M198">
        <f>VLOOKUP($A198,'table 1008C'!$C$10:$O$796,AE$3,FALSE)</f>
        <v>73</v>
      </c>
      <c r="N198">
        <f>VLOOKUP($A198,'table 1008C'!$C$10:$O$796,AF$3,FALSE)</f>
        <v>139</v>
      </c>
      <c r="O198">
        <f>VLOOKUP($A198,'table 1008C'!$C$10:$O$796,AG$3,FALSE)</f>
        <v>197</v>
      </c>
      <c r="V198">
        <f>IF(D198="..","..",VLOOKUP($A198,'16-64 population'!$A$8:$L$432,V$3,FALSE))</f>
        <v>86376</v>
      </c>
      <c r="W198">
        <f>IF(E198="..","..",VLOOKUP($A198,'16-64 population'!$A$8:$L$432,W$3,FALSE))</f>
        <v>87150</v>
      </c>
      <c r="X198">
        <f>IF(F198="..","..",VLOOKUP($A198,'16-64 population'!$A$8:$L$432,X$3,FALSE))</f>
        <v>87515</v>
      </c>
      <c r="Y198">
        <f>IF(G198="..","..",VLOOKUP($A198,'16-64 population'!$A$8:$L$432,Y$3,FALSE))</f>
        <v>87161</v>
      </c>
      <c r="Z198">
        <f>IF(H198="..","..",VLOOKUP($A198,'16-64 population'!$A$8:$L$432,Z$3,FALSE))</f>
        <v>87571</v>
      </c>
      <c r="AA198">
        <f>IF(I198="..","..",VLOOKUP($A198,'16-64 population'!$A$8:$L$432,AA$3,FALSE))</f>
        <v>88120</v>
      </c>
      <c r="AB198">
        <f>IF(J198="..","..",VLOOKUP($A198,'16-64 population'!$A$8:$L$432,AB$3,FALSE))</f>
        <v>88711</v>
      </c>
      <c r="AC198">
        <f>IF(K198="..","..",VLOOKUP($A198,'16-64 population'!$A$8:$L$432,AC$3,FALSE))</f>
        <v>89304</v>
      </c>
      <c r="AD198">
        <f>IF(L198="..","..",VLOOKUP($A198,'16-64 population'!$A$8:$L$432,AD$3,FALSE))</f>
        <v>89336</v>
      </c>
      <c r="AE198">
        <f>IF(M198="..","..",VLOOKUP($A198,'16-64 population'!$A$8:$L$432,AE$3,FALSE))</f>
        <v>89791</v>
      </c>
      <c r="AF198">
        <f>IF(N198="..","..",VLOOKUP($A198,'16-64 population'!$A$8:$L$432,AF$3,FALSE))</f>
        <v>90293</v>
      </c>
      <c r="AG198">
        <f>IF(O198="..","..",VLOOKUP($A198,'16-64 population'!$A$8:$M$432,AG$3,FALSE))</f>
        <v>90962</v>
      </c>
      <c r="AM198">
        <f t="shared" ref="AM198:AM258" si="34">D198/(V198/1000)</f>
        <v>1.8986755580253774</v>
      </c>
      <c r="AN198">
        <f t="shared" ref="AN198:AN258" si="35">E198/(W198/1000)</f>
        <v>1.0900745840504875</v>
      </c>
      <c r="AO198">
        <f t="shared" ref="AO198:AO258" si="36">F198/(X198/1000)</f>
        <v>2.1596297777523854</v>
      </c>
      <c r="AP198">
        <f t="shared" ref="AP198:AP258" si="37">G198/(Y198/1000)</f>
        <v>1.239086288592375</v>
      </c>
      <c r="AQ198">
        <f t="shared" ref="AQ198:AQ258" si="38">H198/(Z198/1000)</f>
        <v>1.5758641559420357</v>
      </c>
      <c r="AR198">
        <f t="shared" ref="AR198:AR258" si="39">I198/(AA198/1000)</f>
        <v>2.5987290059010437</v>
      </c>
      <c r="AS198">
        <f t="shared" ref="AS198:AS258" si="40">J198/(AB198/1000)</f>
        <v>0.89053217752026248</v>
      </c>
      <c r="AT198">
        <f t="shared" ref="AT198:AT258" si="41">K198/(AC198/1000)</f>
        <v>0.91821195019260049</v>
      </c>
      <c r="AU198">
        <f t="shared" ref="AU198:AU258" si="42">L198/(AD198/1000)</f>
        <v>1.9924778364824931</v>
      </c>
      <c r="AV198">
        <f t="shared" ref="AV198:AV258" si="43">M198/(AE198/1000)</f>
        <v>0.81299907563118801</v>
      </c>
      <c r="AW198">
        <f t="shared" ref="AW198:AX258" si="44">N198/(AF198/1000)</f>
        <v>1.5394327356494966</v>
      </c>
      <c r="AX198">
        <f t="shared" si="44"/>
        <v>2.1657395395879599</v>
      </c>
    </row>
    <row r="199" spans="1:50" x14ac:dyDescent="0.3">
      <c r="A199" t="s">
        <v>64</v>
      </c>
      <c r="B199" t="str">
        <f>VLOOKUP($A199,class!$A$1:$B$455,2,FALSE)</f>
        <v>Unitary Authority</v>
      </c>
      <c r="C199" t="str">
        <f>IFERROR(VLOOKUP($A199,classifications!A$3:C$334,3,FALSE),VLOOKUP($A199,classifications!I$2:K$28,3,FALSE))</f>
        <v>Predominantly Urban</v>
      </c>
      <c r="D199">
        <f>VLOOKUP($A199,'table 1008C'!$C$10:$O$796,V$3,FALSE)</f>
        <v>202</v>
      </c>
      <c r="E199">
        <f>VLOOKUP($A199,'table 1008C'!$C$10:$O$796,W$3,FALSE)</f>
        <v>220</v>
      </c>
      <c r="F199">
        <f>VLOOKUP($A199,'table 1008C'!$C$10:$O$796,X$3,FALSE)</f>
        <v>71</v>
      </c>
      <c r="G199">
        <f>VLOOKUP($A199,'table 1008C'!$C$10:$O$796,Y$3,FALSE)</f>
        <v>97</v>
      </c>
      <c r="H199">
        <f>VLOOKUP($A199,'table 1008C'!$C$10:$O$796,Z$3,FALSE)</f>
        <v>99</v>
      </c>
      <c r="I199">
        <f>VLOOKUP($A199,'table 1008C'!$C$10:$O$796,AA$3,FALSE)</f>
        <v>282</v>
      </c>
      <c r="J199">
        <f>VLOOKUP($A199,'table 1008C'!$C$10:$O$796,AB$3,FALSE)</f>
        <v>87</v>
      </c>
      <c r="K199">
        <f>VLOOKUP($A199,'table 1008C'!$C$10:$O$796,AC$3,FALSE)</f>
        <v>53</v>
      </c>
      <c r="L199">
        <f>VLOOKUP($A199,'table 1008C'!$C$10:$O$796,AD$3,FALSE)</f>
        <v>31</v>
      </c>
      <c r="M199">
        <f>VLOOKUP($A199,'table 1008C'!$C$10:$O$796,AE$3,FALSE)</f>
        <v>40</v>
      </c>
      <c r="N199">
        <f>VLOOKUP($A199,'table 1008C'!$C$10:$O$796,AF$3,FALSE)</f>
        <v>132</v>
      </c>
      <c r="O199">
        <f>VLOOKUP($A199,'table 1008C'!$C$10:$O$796,AG$3,FALSE)</f>
        <v>50</v>
      </c>
      <c r="V199">
        <f>IF(D199="..","..",VLOOKUP($A199,'16-64 population'!$A$8:$L$432,V$3,FALSE))</f>
        <v>88753</v>
      </c>
      <c r="W199">
        <f>IF(E199="..","..",VLOOKUP($A199,'16-64 population'!$A$8:$L$432,W$3,FALSE))</f>
        <v>88985</v>
      </c>
      <c r="X199">
        <f>IF(F199="..","..",VLOOKUP($A199,'16-64 population'!$A$8:$L$432,X$3,FALSE))</f>
        <v>89485</v>
      </c>
      <c r="Y199">
        <f>IF(G199="..","..",VLOOKUP($A199,'16-64 population'!$A$8:$L$432,Y$3,FALSE))</f>
        <v>89407</v>
      </c>
      <c r="Z199">
        <f>IF(H199="..","..",VLOOKUP($A199,'16-64 population'!$A$8:$L$432,Z$3,FALSE))</f>
        <v>89124</v>
      </c>
      <c r="AA199">
        <f>IF(I199="..","..",VLOOKUP($A199,'16-64 population'!$A$8:$L$432,AA$3,FALSE))</f>
        <v>88755</v>
      </c>
      <c r="AB199">
        <f>IF(J199="..","..",VLOOKUP($A199,'16-64 population'!$A$8:$L$432,AB$3,FALSE))</f>
        <v>88621</v>
      </c>
      <c r="AC199">
        <f>IF(K199="..","..",VLOOKUP($A199,'16-64 population'!$A$8:$L$432,AC$3,FALSE))</f>
        <v>89146</v>
      </c>
      <c r="AD199">
        <f>IF(L199="..","..",VLOOKUP($A199,'16-64 population'!$A$8:$L$432,AD$3,FALSE))</f>
        <v>88944</v>
      </c>
      <c r="AE199">
        <f>IF(M199="..","..",VLOOKUP($A199,'16-64 population'!$A$8:$L$432,AE$3,FALSE))</f>
        <v>88415</v>
      </c>
      <c r="AF199">
        <f>IF(N199="..","..",VLOOKUP($A199,'16-64 population'!$A$8:$L$432,AF$3,FALSE))</f>
        <v>88157</v>
      </c>
      <c r="AG199">
        <f>IF(O199="..","..",VLOOKUP($A199,'16-64 population'!$A$8:$M$432,AG$3,FALSE))</f>
        <v>88116</v>
      </c>
      <c r="AM199">
        <f t="shared" si="34"/>
        <v>2.2759794035131207</v>
      </c>
      <c r="AN199">
        <f t="shared" si="35"/>
        <v>2.4723267966511209</v>
      </c>
      <c r="AO199">
        <f t="shared" si="36"/>
        <v>0.79342906632396493</v>
      </c>
      <c r="AP199">
        <f t="shared" si="37"/>
        <v>1.084926236200745</v>
      </c>
      <c r="AQ199">
        <f t="shared" si="38"/>
        <v>1.1108119025178405</v>
      </c>
      <c r="AR199">
        <f t="shared" si="39"/>
        <v>3.1772857867162414</v>
      </c>
      <c r="AS199">
        <f t="shared" si="40"/>
        <v>0.98170862436668516</v>
      </c>
      <c r="AT199">
        <f t="shared" si="41"/>
        <v>0.59453032104637338</v>
      </c>
      <c r="AU199">
        <f t="shared" si="42"/>
        <v>0.3485339089764346</v>
      </c>
      <c r="AV199">
        <f t="shared" si="43"/>
        <v>0.45241192105411976</v>
      </c>
      <c r="AW199">
        <f t="shared" si="44"/>
        <v>1.497328629604002</v>
      </c>
      <c r="AX199">
        <f t="shared" si="44"/>
        <v>0.56743383721458074</v>
      </c>
    </row>
    <row r="200" spans="1:50" x14ac:dyDescent="0.3">
      <c r="A200" t="s">
        <v>67</v>
      </c>
      <c r="B200" t="str">
        <f>VLOOKUP($A200,class!$A$1:$B$455,2,FALSE)</f>
        <v>Unitary Authority</v>
      </c>
      <c r="C200" t="str">
        <f>IFERROR(VLOOKUP($A200,classifications!A$3:C$334,3,FALSE),VLOOKUP($A200,classifications!I$2:K$28,3,FALSE))</f>
        <v>Predominantly Urban</v>
      </c>
      <c r="D200">
        <f>VLOOKUP($A200,'table 1008C'!$C$10:$O$796,V$3,FALSE)</f>
        <v>850</v>
      </c>
      <c r="E200">
        <f>VLOOKUP($A200,'table 1008C'!$C$10:$O$796,W$3,FALSE)</f>
        <v>579</v>
      </c>
      <c r="F200">
        <f>VLOOKUP($A200,'table 1008C'!$C$10:$O$796,X$3,FALSE)</f>
        <v>462</v>
      </c>
      <c r="G200">
        <f>VLOOKUP($A200,'table 1008C'!$C$10:$O$796,Y$3,FALSE)</f>
        <v>382</v>
      </c>
      <c r="H200">
        <f>VLOOKUP($A200,'table 1008C'!$C$10:$O$796,Z$3,FALSE)</f>
        <v>321</v>
      </c>
      <c r="I200">
        <f>VLOOKUP($A200,'table 1008C'!$C$10:$O$796,AA$3,FALSE)</f>
        <v>319</v>
      </c>
      <c r="J200">
        <f>VLOOKUP($A200,'table 1008C'!$C$10:$O$796,AB$3,FALSE)</f>
        <v>121</v>
      </c>
      <c r="K200">
        <f>VLOOKUP($A200,'table 1008C'!$C$10:$O$796,AC$3,FALSE)</f>
        <v>112</v>
      </c>
      <c r="L200">
        <f>VLOOKUP($A200,'table 1008C'!$C$10:$O$796,AD$3,FALSE)</f>
        <v>346</v>
      </c>
      <c r="M200">
        <f>VLOOKUP($A200,'table 1008C'!$C$10:$O$796,AE$3,FALSE)</f>
        <v>494</v>
      </c>
      <c r="N200">
        <f>VLOOKUP($A200,'table 1008C'!$C$10:$O$796,AF$3,FALSE)</f>
        <v>847</v>
      </c>
      <c r="O200">
        <f>VLOOKUP($A200,'table 1008C'!$C$10:$O$796,AG$3,FALSE)</f>
        <v>561</v>
      </c>
      <c r="V200">
        <f>IF(D200="..","..",VLOOKUP($A200,'16-64 population'!$A$8:$L$432,V$3,FALSE))</f>
        <v>161765</v>
      </c>
      <c r="W200">
        <f>IF(E200="..","..",VLOOKUP($A200,'16-64 population'!$A$8:$L$432,W$3,FALSE))</f>
        <v>164536</v>
      </c>
      <c r="X200">
        <f>IF(F200="..","..",VLOOKUP($A200,'16-64 population'!$A$8:$L$432,X$3,FALSE))</f>
        <v>166372</v>
      </c>
      <c r="Y200">
        <f>IF(G200="..","..",VLOOKUP($A200,'16-64 population'!$A$8:$L$432,Y$3,FALSE))</f>
        <v>166618</v>
      </c>
      <c r="Z200">
        <f>IF(H200="..","..",VLOOKUP($A200,'16-64 population'!$A$8:$L$432,Z$3,FALSE))</f>
        <v>167578</v>
      </c>
      <c r="AA200">
        <f>IF(I200="..","..",VLOOKUP($A200,'16-64 population'!$A$8:$L$432,AA$3,FALSE))</f>
        <v>168932</v>
      </c>
      <c r="AB200">
        <f>IF(J200="..","..",VLOOKUP($A200,'16-64 population'!$A$8:$L$432,AB$3,FALSE))</f>
        <v>169784</v>
      </c>
      <c r="AC200">
        <f>IF(K200="..","..",VLOOKUP($A200,'16-64 population'!$A$8:$L$432,AC$3,FALSE))</f>
        <v>170560</v>
      </c>
      <c r="AD200">
        <f>IF(L200="..","..",VLOOKUP($A200,'16-64 population'!$A$8:$L$432,AD$3,FALSE))</f>
        <v>170276</v>
      </c>
      <c r="AE200">
        <f>IF(M200="..","..",VLOOKUP($A200,'16-64 population'!$A$8:$L$432,AE$3,FALSE))</f>
        <v>169530</v>
      </c>
      <c r="AF200">
        <f>IF(N200="..","..",VLOOKUP($A200,'16-64 population'!$A$8:$L$432,AF$3,FALSE))</f>
        <v>168784</v>
      </c>
      <c r="AG200">
        <f>IF(O200="..","..",VLOOKUP($A200,'16-64 population'!$A$8:$M$432,AG$3,FALSE))</f>
        <v>168427</v>
      </c>
      <c r="AM200">
        <f t="shared" si="34"/>
        <v>5.2545359008438171</v>
      </c>
      <c r="AN200">
        <f t="shared" si="35"/>
        <v>3.5189867263091359</v>
      </c>
      <c r="AO200">
        <f t="shared" si="36"/>
        <v>2.7769095761305986</v>
      </c>
      <c r="AP200">
        <f t="shared" si="37"/>
        <v>2.2926694594821688</v>
      </c>
      <c r="AQ200">
        <f t="shared" si="38"/>
        <v>1.9155259043549868</v>
      </c>
      <c r="AR200">
        <f t="shared" si="39"/>
        <v>1.88833376743305</v>
      </c>
      <c r="AS200">
        <f t="shared" si="40"/>
        <v>0.71267021627479621</v>
      </c>
      <c r="AT200">
        <f t="shared" si="41"/>
        <v>0.65666041275797371</v>
      </c>
      <c r="AU200">
        <f t="shared" si="42"/>
        <v>2.0319951138152175</v>
      </c>
      <c r="AV200">
        <f t="shared" si="43"/>
        <v>2.9139385359523389</v>
      </c>
      <c r="AW200">
        <f t="shared" si="44"/>
        <v>5.0182481751824817</v>
      </c>
      <c r="AX200">
        <f t="shared" si="44"/>
        <v>3.3308198804229727</v>
      </c>
    </row>
    <row r="201" spans="1:50" x14ac:dyDescent="0.3">
      <c r="A201" t="s">
        <v>275</v>
      </c>
      <c r="B201" t="str">
        <f>VLOOKUP($A201,class!$A$1:$B$455,2,FALSE)</f>
        <v>Shire District</v>
      </c>
      <c r="C201" t="str">
        <f>IFERROR(VLOOKUP($A201,classifications!A$3:C$334,3,FALSE),VLOOKUP($A201,classifications!I$2:K$28,3,FALSE))</f>
        <v>Urban with Significant Rural</v>
      </c>
      <c r="D201">
        <f>VLOOKUP($A201,'table 1008C'!$C$10:$O$796,V$3,FALSE)</f>
        <v>56</v>
      </c>
      <c r="E201">
        <f>VLOOKUP($A201,'table 1008C'!$C$10:$O$796,W$3,FALSE)</f>
        <v>24</v>
      </c>
      <c r="F201">
        <f>VLOOKUP($A201,'table 1008C'!$C$10:$O$796,X$3,FALSE)</f>
        <v>95</v>
      </c>
      <c r="G201">
        <f>VLOOKUP($A201,'table 1008C'!$C$10:$O$796,Y$3,FALSE)</f>
        <v>22</v>
      </c>
      <c r="H201">
        <f>VLOOKUP($A201,'table 1008C'!$C$10:$O$796,Z$3,FALSE)</f>
        <v>29</v>
      </c>
      <c r="I201">
        <f>VLOOKUP($A201,'table 1008C'!$C$10:$O$796,AA$3,FALSE)</f>
        <v>79</v>
      </c>
      <c r="J201">
        <f>VLOOKUP($A201,'table 1008C'!$C$10:$O$796,AB$3,FALSE)</f>
        <v>27</v>
      </c>
      <c r="K201">
        <f>VLOOKUP($A201,'table 1008C'!$C$10:$O$796,AC$3,FALSE)</f>
        <v>9</v>
      </c>
      <c r="L201">
        <f>VLOOKUP($A201,'table 1008C'!$C$10:$O$796,AD$3,FALSE)</f>
        <v>65</v>
      </c>
      <c r="M201">
        <f>VLOOKUP($A201,'table 1008C'!$C$10:$O$796,AE$3,FALSE)</f>
        <v>49</v>
      </c>
      <c r="N201">
        <f>VLOOKUP($A201,'table 1008C'!$C$10:$O$796,AF$3,FALSE)</f>
        <v>17</v>
      </c>
      <c r="O201">
        <f>VLOOKUP($A201,'table 1008C'!$C$10:$O$796,AG$3,FALSE)</f>
        <v>52</v>
      </c>
      <c r="V201">
        <f>IF(D201="..","..",VLOOKUP($A201,'16-64 population'!$A$8:$L$432,V$3,FALSE))</f>
        <v>51887</v>
      </c>
      <c r="W201">
        <f>IF(E201="..","..",VLOOKUP($A201,'16-64 population'!$A$8:$L$432,W$3,FALSE))</f>
        <v>52130</v>
      </c>
      <c r="X201">
        <f>IF(F201="..","..",VLOOKUP($A201,'16-64 population'!$A$8:$L$432,X$3,FALSE))</f>
        <v>51991</v>
      </c>
      <c r="Y201">
        <f>IF(G201="..","..",VLOOKUP($A201,'16-64 population'!$A$8:$L$432,Y$3,FALSE))</f>
        <v>51709</v>
      </c>
      <c r="Z201">
        <f>IF(H201="..","..",VLOOKUP($A201,'16-64 population'!$A$8:$L$432,Z$3,FALSE))</f>
        <v>51867</v>
      </c>
      <c r="AA201">
        <f>IF(I201="..","..",VLOOKUP($A201,'16-64 population'!$A$8:$L$432,AA$3,FALSE))</f>
        <v>51710</v>
      </c>
      <c r="AB201">
        <f>IF(J201="..","..",VLOOKUP($A201,'16-64 population'!$A$8:$L$432,AB$3,FALSE))</f>
        <v>51557</v>
      </c>
      <c r="AC201">
        <f>IF(K201="..","..",VLOOKUP($A201,'16-64 population'!$A$8:$L$432,AC$3,FALSE))</f>
        <v>51728</v>
      </c>
      <c r="AD201">
        <f>IF(L201="..","..",VLOOKUP($A201,'16-64 population'!$A$8:$L$432,AD$3,FALSE))</f>
        <v>51514</v>
      </c>
      <c r="AE201">
        <f>IF(M201="..","..",VLOOKUP($A201,'16-64 population'!$A$8:$L$432,AE$3,FALSE))</f>
        <v>51307</v>
      </c>
      <c r="AF201">
        <f>IF(N201="..","..",VLOOKUP($A201,'16-64 population'!$A$8:$L$432,AF$3,FALSE))</f>
        <v>51076</v>
      </c>
      <c r="AG201">
        <f>IF(O201="..","..",VLOOKUP($A201,'16-64 population'!$A$8:$M$432,AG$3,FALSE))</f>
        <v>51283</v>
      </c>
      <c r="AM201">
        <f t="shared" si="34"/>
        <v>1.0792684101990864</v>
      </c>
      <c r="AN201">
        <f t="shared" si="35"/>
        <v>0.46038749280644542</v>
      </c>
      <c r="AO201">
        <f t="shared" si="36"/>
        <v>1.8272393298840184</v>
      </c>
      <c r="AP201">
        <f t="shared" si="37"/>
        <v>0.42545785066429437</v>
      </c>
      <c r="AQ201">
        <f t="shared" si="38"/>
        <v>0.55912237067885173</v>
      </c>
      <c r="AR201">
        <f t="shared" si="39"/>
        <v>1.5277509185844131</v>
      </c>
      <c r="AS201">
        <f t="shared" si="40"/>
        <v>0.52369222414027194</v>
      </c>
      <c r="AT201">
        <f t="shared" si="41"/>
        <v>0.17398700896999691</v>
      </c>
      <c r="AU201">
        <f t="shared" si="42"/>
        <v>1.2617929106650618</v>
      </c>
      <c r="AV201">
        <f t="shared" si="43"/>
        <v>0.95503537528992144</v>
      </c>
      <c r="AW201">
        <f t="shared" si="44"/>
        <v>0.33283734043386326</v>
      </c>
      <c r="AX201">
        <f t="shared" si="44"/>
        <v>1.013981241347035</v>
      </c>
    </row>
    <row r="202" spans="1:50" x14ac:dyDescent="0.3">
      <c r="A202" t="s">
        <v>269</v>
      </c>
      <c r="B202" t="str">
        <f>VLOOKUP($A202,class!$A$1:$B$455,2,FALSE)</f>
        <v>Shire District</v>
      </c>
      <c r="C202" t="str">
        <f>IFERROR(VLOOKUP($A202,classifications!A$3:C$334,3,FALSE),VLOOKUP($A202,classifications!I$2:K$28,3,FALSE))</f>
        <v>Urban with Significant Rural</v>
      </c>
      <c r="D202">
        <f>VLOOKUP($A202,'table 1008C'!$C$10:$O$796,V$3,FALSE)</f>
        <v>99</v>
      </c>
      <c r="E202">
        <f>VLOOKUP($A202,'table 1008C'!$C$10:$O$796,W$3,FALSE)</f>
        <v>66</v>
      </c>
      <c r="F202">
        <f>VLOOKUP($A202,'table 1008C'!$C$10:$O$796,X$3,FALSE)</f>
        <v>69</v>
      </c>
      <c r="G202">
        <f>VLOOKUP($A202,'table 1008C'!$C$10:$O$796,Y$3,FALSE)</f>
        <v>78</v>
      </c>
      <c r="H202">
        <f>VLOOKUP($A202,'table 1008C'!$C$10:$O$796,Z$3,FALSE)</f>
        <v>73</v>
      </c>
      <c r="I202">
        <f>VLOOKUP($A202,'table 1008C'!$C$10:$O$796,AA$3,FALSE)</f>
        <v>74</v>
      </c>
      <c r="J202">
        <f>VLOOKUP($A202,'table 1008C'!$C$10:$O$796,AB$3,FALSE)</f>
        <v>16</v>
      </c>
      <c r="K202">
        <f>VLOOKUP($A202,'table 1008C'!$C$10:$O$796,AC$3,FALSE)</f>
        <v>60</v>
      </c>
      <c r="L202">
        <f>VLOOKUP($A202,'table 1008C'!$C$10:$O$796,AD$3,FALSE)</f>
        <v>70</v>
      </c>
      <c r="M202">
        <f>VLOOKUP($A202,'table 1008C'!$C$10:$O$796,AE$3,FALSE)</f>
        <v>118</v>
      </c>
      <c r="N202">
        <f>VLOOKUP($A202,'table 1008C'!$C$10:$O$796,AF$3,FALSE)</f>
        <v>100</v>
      </c>
      <c r="O202">
        <f>VLOOKUP($A202,'table 1008C'!$C$10:$O$796,AG$3,FALSE)</f>
        <v>111</v>
      </c>
      <c r="V202">
        <f>IF(D202="..","..",VLOOKUP($A202,'16-64 population'!$A$8:$L$432,V$3,FALSE))</f>
        <v>103886</v>
      </c>
      <c r="W202">
        <f>IF(E202="..","..",VLOOKUP($A202,'16-64 population'!$A$8:$L$432,W$3,FALSE))</f>
        <v>103779</v>
      </c>
      <c r="X202">
        <f>IF(F202="..","..",VLOOKUP($A202,'16-64 population'!$A$8:$L$432,X$3,FALSE))</f>
        <v>103394</v>
      </c>
      <c r="Y202">
        <f>IF(G202="..","..",VLOOKUP($A202,'16-64 population'!$A$8:$L$432,Y$3,FALSE))</f>
        <v>102279</v>
      </c>
      <c r="Z202">
        <f>IF(H202="..","..",VLOOKUP($A202,'16-64 population'!$A$8:$L$432,Z$3,FALSE))</f>
        <v>101663</v>
      </c>
      <c r="AA202">
        <f>IF(I202="..","..",VLOOKUP($A202,'16-64 population'!$A$8:$L$432,AA$3,FALSE))</f>
        <v>101382</v>
      </c>
      <c r="AB202">
        <f>IF(J202="..","..",VLOOKUP($A202,'16-64 population'!$A$8:$L$432,AB$3,FALSE))</f>
        <v>101042</v>
      </c>
      <c r="AC202">
        <f>IF(K202="..","..",VLOOKUP($A202,'16-64 population'!$A$8:$L$432,AC$3,FALSE))</f>
        <v>100505</v>
      </c>
      <c r="AD202">
        <f>IF(L202="..","..",VLOOKUP($A202,'16-64 population'!$A$8:$L$432,AD$3,FALSE))</f>
        <v>99979</v>
      </c>
      <c r="AE202">
        <f>IF(M202="..","..",VLOOKUP($A202,'16-64 population'!$A$8:$L$432,AE$3,FALSE))</f>
        <v>99360</v>
      </c>
      <c r="AF202">
        <f>IF(N202="..","..",VLOOKUP($A202,'16-64 population'!$A$8:$L$432,AF$3,FALSE))</f>
        <v>98938</v>
      </c>
      <c r="AG202">
        <f>IF(O202="..","..",VLOOKUP($A202,'16-64 population'!$A$8:$M$432,AG$3,FALSE))</f>
        <v>98311</v>
      </c>
      <c r="AM202">
        <f t="shared" si="34"/>
        <v>0.95296767610650135</v>
      </c>
      <c r="AN202">
        <f t="shared" si="35"/>
        <v>0.63596681409533717</v>
      </c>
      <c r="AO202">
        <f t="shared" si="36"/>
        <v>0.66735013637154961</v>
      </c>
      <c r="AP202">
        <f t="shared" si="37"/>
        <v>0.76261989264658436</v>
      </c>
      <c r="AQ202">
        <f t="shared" si="38"/>
        <v>0.71805868408368834</v>
      </c>
      <c r="AR202">
        <f t="shared" si="39"/>
        <v>0.7299126077607464</v>
      </c>
      <c r="AS202">
        <f t="shared" si="40"/>
        <v>0.15834999307218781</v>
      </c>
      <c r="AT202">
        <f t="shared" si="41"/>
        <v>0.59698522461569081</v>
      </c>
      <c r="AU202">
        <f t="shared" si="42"/>
        <v>0.70014703087648411</v>
      </c>
      <c r="AV202">
        <f t="shared" si="43"/>
        <v>1.1876006441223832</v>
      </c>
      <c r="AW202">
        <f t="shared" si="44"/>
        <v>1.0107339950271887</v>
      </c>
      <c r="AX202">
        <f t="shared" si="44"/>
        <v>1.1290699921677125</v>
      </c>
    </row>
    <row r="203" spans="1:50" x14ac:dyDescent="0.3">
      <c r="A203" t="s">
        <v>362</v>
      </c>
      <c r="B203" t="str">
        <f>VLOOKUP($A203,class!$A$1:$B$455,2,FALSE)</f>
        <v>Shire District</v>
      </c>
      <c r="C203" t="str">
        <f>IFERROR(VLOOKUP($A203,classifications!A$3:C$334,3,FALSE),VLOOKUP($A203,classifications!I$2:K$28,3,FALSE))</f>
        <v>Predominantly Rural</v>
      </c>
      <c r="D203">
        <f>VLOOKUP($A203,'table 1008C'!$C$10:$O$796,V$3,FALSE)</f>
        <v>99</v>
      </c>
      <c r="E203">
        <f>VLOOKUP($A203,'table 1008C'!$C$10:$O$796,W$3,FALSE)</f>
        <v>113</v>
      </c>
      <c r="F203">
        <f>VLOOKUP($A203,'table 1008C'!$C$10:$O$796,X$3,FALSE)</f>
        <v>82</v>
      </c>
      <c r="G203">
        <f>VLOOKUP($A203,'table 1008C'!$C$10:$O$796,Y$3,FALSE)</f>
        <v>77</v>
      </c>
      <c r="H203">
        <f>VLOOKUP($A203,'table 1008C'!$C$10:$O$796,Z$3,FALSE)</f>
        <v>69</v>
      </c>
      <c r="I203">
        <f>VLOOKUP($A203,'table 1008C'!$C$10:$O$796,AA$3,FALSE)</f>
        <v>107</v>
      </c>
      <c r="J203">
        <f>VLOOKUP($A203,'table 1008C'!$C$10:$O$796,AB$3,FALSE)</f>
        <v>53</v>
      </c>
      <c r="K203">
        <f>VLOOKUP($A203,'table 1008C'!$C$10:$O$796,AC$3,FALSE)</f>
        <v>115</v>
      </c>
      <c r="L203">
        <f>VLOOKUP($A203,'table 1008C'!$C$10:$O$796,AD$3,FALSE)</f>
        <v>107</v>
      </c>
      <c r="M203">
        <f>VLOOKUP($A203,'table 1008C'!$C$10:$O$796,AE$3,FALSE)</f>
        <v>101</v>
      </c>
      <c r="N203">
        <f>VLOOKUP($A203,'table 1008C'!$C$10:$O$796,AF$3,FALSE)</f>
        <v>142</v>
      </c>
      <c r="O203">
        <f>VLOOKUP($A203,'table 1008C'!$C$10:$O$796,AG$3,FALSE)</f>
        <v>197</v>
      </c>
      <c r="V203">
        <f>IF(D203="..","..",VLOOKUP($A203,'16-64 population'!$A$8:$L$432,V$3,FALSE))</f>
        <v>72035</v>
      </c>
      <c r="W203">
        <f>IF(E203="..","..",VLOOKUP($A203,'16-64 population'!$A$8:$L$432,W$3,FALSE))</f>
        <v>72189</v>
      </c>
      <c r="X203">
        <f>IF(F203="..","..",VLOOKUP($A203,'16-64 population'!$A$8:$L$432,X$3,FALSE))</f>
        <v>72043</v>
      </c>
      <c r="Y203">
        <f>IF(G203="..","..",VLOOKUP($A203,'16-64 population'!$A$8:$L$432,Y$3,FALSE))</f>
        <v>71785</v>
      </c>
      <c r="Z203">
        <f>IF(H203="..","..",VLOOKUP($A203,'16-64 population'!$A$8:$L$432,Z$3,FALSE))</f>
        <v>72114</v>
      </c>
      <c r="AA203">
        <f>IF(I203="..","..",VLOOKUP($A203,'16-64 population'!$A$8:$L$432,AA$3,FALSE))</f>
        <v>72182</v>
      </c>
      <c r="AB203">
        <f>IF(J203="..","..",VLOOKUP($A203,'16-64 population'!$A$8:$L$432,AB$3,FALSE))</f>
        <v>72387</v>
      </c>
      <c r="AC203">
        <f>IF(K203="..","..",VLOOKUP($A203,'16-64 population'!$A$8:$L$432,AC$3,FALSE))</f>
        <v>72805</v>
      </c>
      <c r="AD203">
        <f>IF(L203="..","..",VLOOKUP($A203,'16-64 population'!$A$8:$L$432,AD$3,FALSE))</f>
        <v>73188</v>
      </c>
      <c r="AE203">
        <f>IF(M203="..","..",VLOOKUP($A203,'16-64 population'!$A$8:$L$432,AE$3,FALSE))</f>
        <v>73294</v>
      </c>
      <c r="AF203">
        <f>IF(N203="..","..",VLOOKUP($A203,'16-64 population'!$A$8:$L$432,AF$3,FALSE))</f>
        <v>73332</v>
      </c>
      <c r="AG203">
        <f>IF(O203="..","..",VLOOKUP($A203,'16-64 population'!$A$8:$M$432,AG$3,FALSE))</f>
        <v>73528</v>
      </c>
      <c r="AM203">
        <f t="shared" si="34"/>
        <v>1.3743319219823698</v>
      </c>
      <c r="AN203">
        <f t="shared" si="35"/>
        <v>1.5653354389172867</v>
      </c>
      <c r="AO203">
        <f t="shared" si="36"/>
        <v>1.1382091251058395</v>
      </c>
      <c r="AP203">
        <f t="shared" si="37"/>
        <v>1.0726474890297417</v>
      </c>
      <c r="AQ203">
        <f t="shared" si="38"/>
        <v>0.95681837091272148</v>
      </c>
      <c r="AR203">
        <f t="shared" si="39"/>
        <v>1.4823640242719791</v>
      </c>
      <c r="AS203">
        <f t="shared" si="40"/>
        <v>0.73217566690151548</v>
      </c>
      <c r="AT203">
        <f t="shared" si="41"/>
        <v>1.5795618432799943</v>
      </c>
      <c r="AU203">
        <f t="shared" si="42"/>
        <v>1.4619883040935673</v>
      </c>
      <c r="AV203">
        <f t="shared" si="43"/>
        <v>1.3780118427156385</v>
      </c>
      <c r="AW203">
        <f t="shared" si="44"/>
        <v>1.9363988436153385</v>
      </c>
      <c r="AX203">
        <f t="shared" si="44"/>
        <v>2.6792514416276791</v>
      </c>
    </row>
    <row r="204" spans="1:50" x14ac:dyDescent="0.3">
      <c r="A204" t="s">
        <v>241</v>
      </c>
      <c r="B204" t="str">
        <f>VLOOKUP($A204,class!$A$1:$B$455,2,FALSE)</f>
        <v>Metropolitan District</v>
      </c>
      <c r="C204" t="str">
        <f>IFERROR(VLOOKUP($A204,classifications!A$3:C$334,3,FALSE),VLOOKUP($A204,classifications!I$2:K$28,3,FALSE))</f>
        <v>Predominantly Urban</v>
      </c>
      <c r="D204">
        <f>VLOOKUP($A204,'table 1008C'!$C$10:$O$796,V$3,FALSE)</f>
        <v>172</v>
      </c>
      <c r="E204">
        <f>VLOOKUP($A204,'table 1008C'!$C$10:$O$796,W$3,FALSE)</f>
        <v>183</v>
      </c>
      <c r="F204">
        <f>VLOOKUP($A204,'table 1008C'!$C$10:$O$796,X$3,FALSE)</f>
        <v>162</v>
      </c>
      <c r="G204">
        <f>VLOOKUP($A204,'table 1008C'!$C$10:$O$796,Y$3,FALSE)</f>
        <v>180</v>
      </c>
      <c r="H204">
        <f>VLOOKUP($A204,'table 1008C'!$C$10:$O$796,Z$3,FALSE)</f>
        <v>124</v>
      </c>
      <c r="I204">
        <f>VLOOKUP($A204,'table 1008C'!$C$10:$O$796,AA$3,FALSE)</f>
        <v>217</v>
      </c>
      <c r="J204">
        <f>VLOOKUP($A204,'table 1008C'!$C$10:$O$796,AB$3,FALSE)</f>
        <v>125</v>
      </c>
      <c r="K204">
        <f>VLOOKUP($A204,'table 1008C'!$C$10:$O$796,AC$3,FALSE)</f>
        <v>414</v>
      </c>
      <c r="L204">
        <f>VLOOKUP($A204,'table 1008C'!$C$10:$O$796,AD$3,FALSE)</f>
        <v>425</v>
      </c>
      <c r="M204">
        <f>VLOOKUP($A204,'table 1008C'!$C$10:$O$796,AE$3,FALSE)</f>
        <v>285</v>
      </c>
      <c r="N204">
        <f>VLOOKUP($A204,'table 1008C'!$C$10:$O$796,AF$3,FALSE)</f>
        <v>178</v>
      </c>
      <c r="O204">
        <f>VLOOKUP($A204,'table 1008C'!$C$10:$O$796,AG$3,FALSE)</f>
        <v>276</v>
      </c>
      <c r="V204">
        <f>IF(D204="..","..",VLOOKUP($A204,'16-64 population'!$A$8:$L$432,V$3,FALSE))</f>
        <v>187528</v>
      </c>
      <c r="W204">
        <f>IF(E204="..","..",VLOOKUP($A204,'16-64 population'!$A$8:$L$432,W$3,FALSE))</f>
        <v>190295</v>
      </c>
      <c r="X204">
        <f>IF(F204="..","..",VLOOKUP($A204,'16-64 population'!$A$8:$L$432,X$3,FALSE))</f>
        <v>192265</v>
      </c>
      <c r="Y204">
        <f>IF(G204="..","..",VLOOKUP($A204,'16-64 population'!$A$8:$L$432,Y$3,FALSE))</f>
        <v>193331</v>
      </c>
      <c r="Z204">
        <f>IF(H204="..","..",VLOOKUP($A204,'16-64 population'!$A$8:$L$432,Z$3,FALSE))</f>
        <v>195773</v>
      </c>
      <c r="AA204">
        <f>IF(I204="..","..",VLOOKUP($A204,'16-64 population'!$A$8:$L$432,AA$3,FALSE))</f>
        <v>196933</v>
      </c>
      <c r="AB204">
        <f>IF(J204="..","..",VLOOKUP($A204,'16-64 population'!$A$8:$L$432,AB$3,FALSE))</f>
        <v>198362</v>
      </c>
      <c r="AC204">
        <f>IF(K204="..","..",VLOOKUP($A204,'16-64 population'!$A$8:$L$432,AC$3,FALSE))</f>
        <v>200275</v>
      </c>
      <c r="AD204">
        <f>IF(L204="..","..",VLOOKUP($A204,'16-64 population'!$A$8:$L$432,AD$3,FALSE))</f>
        <v>201484</v>
      </c>
      <c r="AE204">
        <f>IF(M204="..","..",VLOOKUP($A204,'16-64 population'!$A$8:$L$432,AE$3,FALSE))</f>
        <v>204802</v>
      </c>
      <c r="AF204">
        <f>IF(N204="..","..",VLOOKUP($A204,'16-64 population'!$A$8:$L$432,AF$3,FALSE))</f>
        <v>206358</v>
      </c>
      <c r="AG204">
        <f>IF(O204="..","..",VLOOKUP($A204,'16-64 population'!$A$8:$M$432,AG$3,FALSE))</f>
        <v>209565</v>
      </c>
      <c r="AM204">
        <f t="shared" si="34"/>
        <v>0.91719636534277549</v>
      </c>
      <c r="AN204">
        <f t="shared" si="35"/>
        <v>0.96166478362542374</v>
      </c>
      <c r="AO204">
        <f t="shared" si="36"/>
        <v>0.8425870543260604</v>
      </c>
      <c r="AP204">
        <f t="shared" si="37"/>
        <v>0.93104571951730453</v>
      </c>
      <c r="AQ204">
        <f t="shared" si="38"/>
        <v>0.63338662634786203</v>
      </c>
      <c r="AR204">
        <f t="shared" si="39"/>
        <v>1.1018975996912657</v>
      </c>
      <c r="AS204">
        <f t="shared" si="40"/>
        <v>0.63016101874350938</v>
      </c>
      <c r="AT204">
        <f t="shared" si="41"/>
        <v>2.0671576582199473</v>
      </c>
      <c r="AU204">
        <f t="shared" si="42"/>
        <v>2.1093486331420856</v>
      </c>
      <c r="AV204">
        <f t="shared" si="43"/>
        <v>1.3915879727737035</v>
      </c>
      <c r="AW204">
        <f t="shared" si="44"/>
        <v>0.86257862549549813</v>
      </c>
      <c r="AX204">
        <f t="shared" si="44"/>
        <v>1.317013814329683</v>
      </c>
    </row>
    <row r="205" spans="1:50" x14ac:dyDescent="0.3">
      <c r="A205" t="s">
        <v>165</v>
      </c>
      <c r="B205" t="str">
        <f>VLOOKUP($A205,class!$A$1:$B$455,2,FALSE)</f>
        <v>Shire District</v>
      </c>
      <c r="C205" t="str">
        <f>IFERROR(VLOOKUP($A205,classifications!A$3:C$334,3,FALSE),VLOOKUP($A205,classifications!I$2:K$28,3,FALSE))</f>
        <v>Predominantly Urban</v>
      </c>
      <c r="D205">
        <f>VLOOKUP($A205,'table 1008C'!$C$10:$O$796,V$3,FALSE)</f>
        <v>86</v>
      </c>
      <c r="E205">
        <f>VLOOKUP($A205,'table 1008C'!$C$10:$O$796,W$3,FALSE)</f>
        <v>156</v>
      </c>
      <c r="F205">
        <f>VLOOKUP($A205,'table 1008C'!$C$10:$O$796,X$3,FALSE)</f>
        <v>38</v>
      </c>
      <c r="G205">
        <f>VLOOKUP($A205,'table 1008C'!$C$10:$O$796,Y$3,FALSE)</f>
        <v>117</v>
      </c>
      <c r="H205">
        <f>VLOOKUP($A205,'table 1008C'!$C$10:$O$796,Z$3,FALSE)</f>
        <v>46</v>
      </c>
      <c r="I205">
        <f>VLOOKUP($A205,'table 1008C'!$C$10:$O$796,AA$3,FALSE)</f>
        <v>55</v>
      </c>
      <c r="J205">
        <f>VLOOKUP($A205,'table 1008C'!$C$10:$O$796,AB$3,FALSE)</f>
        <v>0</v>
      </c>
      <c r="K205">
        <f>VLOOKUP($A205,'table 1008C'!$C$10:$O$796,AC$3,FALSE)</f>
        <v>87</v>
      </c>
      <c r="L205">
        <f>VLOOKUP($A205,'table 1008C'!$C$10:$O$796,AD$3,FALSE)</f>
        <v>124</v>
      </c>
      <c r="M205">
        <f>VLOOKUP($A205,'table 1008C'!$C$10:$O$796,AE$3,FALSE)</f>
        <v>58</v>
      </c>
      <c r="N205">
        <f>VLOOKUP($A205,'table 1008C'!$C$10:$O$796,AF$3,FALSE)</f>
        <v>18</v>
      </c>
      <c r="O205">
        <f>VLOOKUP($A205,'table 1008C'!$C$10:$O$796,AG$3,FALSE)</f>
        <v>91</v>
      </c>
      <c r="V205">
        <f>IF(D205="..","..",VLOOKUP($A205,'16-64 population'!$A$8:$L$432,V$3,FALSE))</f>
        <v>79949</v>
      </c>
      <c r="W205">
        <f>IF(E205="..","..",VLOOKUP($A205,'16-64 population'!$A$8:$L$432,W$3,FALSE))</f>
        <v>79894</v>
      </c>
      <c r="X205">
        <f>IF(F205="..","..",VLOOKUP($A205,'16-64 population'!$A$8:$L$432,X$3,FALSE))</f>
        <v>80022</v>
      </c>
      <c r="Y205">
        <f>IF(G205="..","..",VLOOKUP($A205,'16-64 population'!$A$8:$L$432,Y$3,FALSE))</f>
        <v>79579</v>
      </c>
      <c r="Z205">
        <f>IF(H205="..","..",VLOOKUP($A205,'16-64 population'!$A$8:$L$432,Z$3,FALSE))</f>
        <v>79992</v>
      </c>
      <c r="AA205">
        <f>IF(I205="..","..",VLOOKUP($A205,'16-64 population'!$A$8:$L$432,AA$3,FALSE))</f>
        <v>80282</v>
      </c>
      <c r="AB205">
        <f>IF(J205="..","..",VLOOKUP($A205,'16-64 population'!$A$8:$L$432,AB$3,FALSE))</f>
        <v>80628</v>
      </c>
      <c r="AC205">
        <f>IF(K205="..","..",VLOOKUP($A205,'16-64 population'!$A$8:$L$432,AC$3,FALSE))</f>
        <v>81604</v>
      </c>
      <c r="AD205">
        <f>IF(L205="..","..",VLOOKUP($A205,'16-64 population'!$A$8:$L$432,AD$3,FALSE))</f>
        <v>81878</v>
      </c>
      <c r="AE205">
        <f>IF(M205="..","..",VLOOKUP($A205,'16-64 population'!$A$8:$L$432,AE$3,FALSE))</f>
        <v>81988</v>
      </c>
      <c r="AF205">
        <f>IF(N205="..","..",VLOOKUP($A205,'16-64 population'!$A$8:$L$432,AF$3,FALSE))</f>
        <v>81715</v>
      </c>
      <c r="AG205">
        <f>IF(O205="..","..",VLOOKUP($A205,'16-64 population'!$A$8:$M$432,AG$3,FALSE))</f>
        <v>81768</v>
      </c>
      <c r="AM205">
        <f t="shared" si="34"/>
        <v>1.0756857496654118</v>
      </c>
      <c r="AN205">
        <f t="shared" si="35"/>
        <v>1.9525871780108643</v>
      </c>
      <c r="AO205">
        <f t="shared" si="36"/>
        <v>0.47486941091199919</v>
      </c>
      <c r="AP205">
        <f t="shared" si="37"/>
        <v>1.4702371228590458</v>
      </c>
      <c r="AQ205">
        <f t="shared" si="38"/>
        <v>0.57505750575057502</v>
      </c>
      <c r="AR205">
        <f t="shared" si="39"/>
        <v>0.68508507511023642</v>
      </c>
      <c r="AS205">
        <f t="shared" si="40"/>
        <v>0</v>
      </c>
      <c r="AT205">
        <f t="shared" si="41"/>
        <v>1.0661242095975687</v>
      </c>
      <c r="AU205">
        <f t="shared" si="42"/>
        <v>1.5144483255575367</v>
      </c>
      <c r="AV205">
        <f t="shared" si="43"/>
        <v>0.70742059813631264</v>
      </c>
      <c r="AW205">
        <f t="shared" si="44"/>
        <v>0.2202777947745212</v>
      </c>
      <c r="AX205">
        <f t="shared" si="44"/>
        <v>1.1129048038352412</v>
      </c>
    </row>
    <row r="206" spans="1:50" x14ac:dyDescent="0.3">
      <c r="A206" t="s">
        <v>171</v>
      </c>
      <c r="B206" t="str">
        <f>VLOOKUP($A206,class!$A$1:$B$455,2,FALSE)</f>
        <v>London Borough</v>
      </c>
      <c r="C206" t="str">
        <f>IFERROR(VLOOKUP($A206,classifications!A$3:C$334,3,FALSE),VLOOKUP($A206,classifications!I$2:K$28,3,FALSE))</f>
        <v>Predominantly Urban</v>
      </c>
      <c r="D206">
        <f>VLOOKUP($A206,'table 1008C'!$C$10:$O$796,V$3,FALSE)</f>
        <v>721</v>
      </c>
      <c r="E206">
        <f>VLOOKUP($A206,'table 1008C'!$C$10:$O$796,W$3,FALSE)</f>
        <v>731</v>
      </c>
      <c r="F206">
        <f>VLOOKUP($A206,'table 1008C'!$C$10:$O$796,X$3,FALSE)</f>
        <v>812</v>
      </c>
      <c r="G206">
        <f>VLOOKUP($A206,'table 1008C'!$C$10:$O$796,Y$3,FALSE)</f>
        <v>285</v>
      </c>
      <c r="H206">
        <f>VLOOKUP($A206,'table 1008C'!$C$10:$O$796,Z$3,FALSE)</f>
        <v>1360</v>
      </c>
      <c r="I206">
        <f>VLOOKUP($A206,'table 1008C'!$C$10:$O$796,AA$3,FALSE)</f>
        <v>490</v>
      </c>
      <c r="J206">
        <f>VLOOKUP($A206,'table 1008C'!$C$10:$O$796,AB$3,FALSE)</f>
        <v>80</v>
      </c>
      <c r="K206">
        <f>VLOOKUP($A206,'table 1008C'!$C$10:$O$796,AC$3,FALSE)</f>
        <v>893</v>
      </c>
      <c r="L206">
        <f>VLOOKUP($A206,'table 1008C'!$C$10:$O$796,AD$3,FALSE)</f>
        <v>457</v>
      </c>
      <c r="M206">
        <f>VLOOKUP($A206,'table 1008C'!$C$10:$O$796,AE$3,FALSE)</f>
        <v>686</v>
      </c>
      <c r="N206">
        <f>VLOOKUP($A206,'table 1008C'!$C$10:$O$796,AF$3,FALSE)</f>
        <v>728</v>
      </c>
      <c r="O206">
        <f>VLOOKUP($A206,'table 1008C'!$C$10:$O$796,AG$3,FALSE)</f>
        <v>1275</v>
      </c>
      <c r="V206">
        <f>IF(D206="..","..",VLOOKUP($A206,'16-64 population'!$A$8:$L$432,V$3,FALSE))</f>
        <v>197546</v>
      </c>
      <c r="W206">
        <f>IF(E206="..","..",VLOOKUP($A206,'16-64 population'!$A$8:$L$432,W$3,FALSE))</f>
        <v>209451</v>
      </c>
      <c r="X206">
        <f>IF(F206="..","..",VLOOKUP($A206,'16-64 population'!$A$8:$L$432,X$3,FALSE))</f>
        <v>219611</v>
      </c>
      <c r="Y206">
        <f>IF(G206="..","..",VLOOKUP($A206,'16-64 population'!$A$8:$L$432,Y$3,FALSE))</f>
        <v>223240</v>
      </c>
      <c r="Z206">
        <f>IF(H206="..","..",VLOOKUP($A206,'16-64 population'!$A$8:$L$432,Z$3,FALSE))</f>
        <v>226232</v>
      </c>
      <c r="AA206">
        <f>IF(I206="..","..",VLOOKUP($A206,'16-64 population'!$A$8:$L$432,AA$3,FALSE))</f>
        <v>230787</v>
      </c>
      <c r="AB206">
        <f>IF(J206="..","..",VLOOKUP($A206,'16-64 population'!$A$8:$L$432,AB$3,FALSE))</f>
        <v>236968</v>
      </c>
      <c r="AC206">
        <f>IF(K206="..","..",VLOOKUP($A206,'16-64 population'!$A$8:$L$432,AC$3,FALSE))</f>
        <v>242785</v>
      </c>
      <c r="AD206">
        <f>IF(L206="..","..",VLOOKUP($A206,'16-64 population'!$A$8:$L$432,AD$3,FALSE))</f>
        <v>244865</v>
      </c>
      <c r="AE206">
        <f>IF(M206="..","..",VLOOKUP($A206,'16-64 population'!$A$8:$L$432,AE$3,FALSE))</f>
        <v>247131</v>
      </c>
      <c r="AF206">
        <f>IF(N206="..","..",VLOOKUP($A206,'16-64 population'!$A$8:$L$432,AF$3,FALSE))</f>
        <v>247767</v>
      </c>
      <c r="AG206">
        <f>IF(O206="..","..",VLOOKUP($A206,'16-64 population'!$A$8:$M$432,AG$3,FALSE))</f>
        <v>248871</v>
      </c>
      <c r="AM206">
        <f t="shared" si="34"/>
        <v>3.6497828353902384</v>
      </c>
      <c r="AN206">
        <f t="shared" si="35"/>
        <v>3.4900764379258158</v>
      </c>
      <c r="AO206">
        <f t="shared" si="36"/>
        <v>3.6974468492015431</v>
      </c>
      <c r="AP206">
        <f t="shared" si="37"/>
        <v>1.276652929582512</v>
      </c>
      <c r="AQ206">
        <f t="shared" si="38"/>
        <v>6.0115279889670781</v>
      </c>
      <c r="AR206">
        <f t="shared" si="39"/>
        <v>2.1231698492549405</v>
      </c>
      <c r="AS206">
        <f t="shared" si="40"/>
        <v>0.33759832551230545</v>
      </c>
      <c r="AT206">
        <f t="shared" si="41"/>
        <v>3.6781514508721709</v>
      </c>
      <c r="AU206">
        <f t="shared" si="42"/>
        <v>1.8663345108529188</v>
      </c>
      <c r="AV206">
        <f t="shared" si="43"/>
        <v>2.7758557202455378</v>
      </c>
      <c r="AW206">
        <f t="shared" si="44"/>
        <v>2.9382443989716145</v>
      </c>
      <c r="AX206">
        <f t="shared" si="44"/>
        <v>5.1231360825487897</v>
      </c>
    </row>
    <row r="207" spans="1:50" x14ac:dyDescent="0.3">
      <c r="A207" t="s">
        <v>256</v>
      </c>
      <c r="B207" t="str">
        <f>VLOOKUP($A207,class!$A$1:$B$455,2,FALSE)</f>
        <v>Shire County</v>
      </c>
      <c r="C207" t="str">
        <f>IFERROR(VLOOKUP($A207,classifications!A$3:C$334,3,FALSE),VLOOKUP($A207,classifications!I$2:K$28,3,FALSE))</f>
        <v>Predominantly Rural</v>
      </c>
      <c r="D207">
        <f>VLOOKUP($A207,'table 1008C'!$C$10:$O$796,V$3,FALSE)</f>
        <v>1223</v>
      </c>
      <c r="E207">
        <f>VLOOKUP($A207,'table 1008C'!$C$10:$O$796,W$3,FALSE)</f>
        <v>967</v>
      </c>
      <c r="F207">
        <f>VLOOKUP($A207,'table 1008C'!$C$10:$O$796,X$3,FALSE)</f>
        <v>844</v>
      </c>
      <c r="G207">
        <f>VLOOKUP($A207,'table 1008C'!$C$10:$O$796,Y$3,FALSE)</f>
        <v>769</v>
      </c>
      <c r="H207">
        <f>VLOOKUP($A207,'table 1008C'!$C$10:$O$796,Z$3,FALSE)</f>
        <v>601</v>
      </c>
      <c r="I207">
        <f>VLOOKUP($A207,'table 1008C'!$C$10:$O$796,AA$3,FALSE)</f>
        <v>666</v>
      </c>
      <c r="J207">
        <f>VLOOKUP($A207,'table 1008C'!$C$10:$O$796,AB$3,FALSE)</f>
        <v>265</v>
      </c>
      <c r="K207">
        <f>VLOOKUP($A207,'table 1008C'!$C$10:$O$796,AC$3,FALSE)</f>
        <v>849</v>
      </c>
      <c r="L207">
        <f>VLOOKUP($A207,'table 1008C'!$C$10:$O$796,AD$3,FALSE)</f>
        <v>866</v>
      </c>
      <c r="M207">
        <f>VLOOKUP($A207,'table 1008C'!$C$10:$O$796,AE$3,FALSE)</f>
        <v>1084</v>
      </c>
      <c r="N207">
        <f>VLOOKUP($A207,'table 1008C'!$C$10:$O$796,AF$3,FALSE)</f>
        <v>906</v>
      </c>
      <c r="O207">
        <f>VLOOKUP($A207,'table 1008C'!$C$10:$O$796,AG$3,FALSE)</f>
        <v>670</v>
      </c>
      <c r="V207">
        <f>IF(D207="..","..",VLOOKUP($A207,'16-64 population'!$A$8:$L$432,V$3,FALSE))</f>
        <v>523281</v>
      </c>
      <c r="W207">
        <f>IF(E207="..","..",VLOOKUP($A207,'16-64 population'!$A$8:$L$432,W$3,FALSE))</f>
        <v>525700</v>
      </c>
      <c r="X207">
        <f>IF(F207="..","..",VLOOKUP($A207,'16-64 population'!$A$8:$L$432,X$3,FALSE))</f>
        <v>527795</v>
      </c>
      <c r="Y207">
        <f>IF(G207="..","..",VLOOKUP($A207,'16-64 population'!$A$8:$L$432,Y$3,FALSE))</f>
        <v>524692</v>
      </c>
      <c r="Z207">
        <f>IF(H207="..","..",VLOOKUP($A207,'16-64 population'!$A$8:$L$432,Z$3,FALSE))</f>
        <v>523951</v>
      </c>
      <c r="AA207">
        <f>IF(I207="..","..",VLOOKUP($A207,'16-64 population'!$A$8:$L$432,AA$3,FALSE))</f>
        <v>524993</v>
      </c>
      <c r="AB207">
        <f>IF(J207="..","..",VLOOKUP($A207,'16-64 population'!$A$8:$L$432,AB$3,FALSE))</f>
        <v>527048</v>
      </c>
      <c r="AC207">
        <f>IF(K207="..","..",VLOOKUP($A207,'16-64 population'!$A$8:$L$432,AC$3,FALSE))</f>
        <v>528535</v>
      </c>
      <c r="AD207">
        <f>IF(L207="..","..",VLOOKUP($A207,'16-64 population'!$A$8:$L$432,AD$3,FALSE))</f>
        <v>530448</v>
      </c>
      <c r="AE207">
        <f>IF(M207="..","..",VLOOKUP($A207,'16-64 population'!$A$8:$L$432,AE$3,FALSE))</f>
        <v>531433</v>
      </c>
      <c r="AF207">
        <f>IF(N207="..","..",VLOOKUP($A207,'16-64 population'!$A$8:$L$432,AF$3,FALSE))</f>
        <v>530986</v>
      </c>
      <c r="AG207">
        <f>IF(O207="..","..",VLOOKUP($A207,'16-64 population'!$A$8:$M$432,AG$3,FALSE))</f>
        <v>534464</v>
      </c>
      <c r="AM207">
        <f t="shared" si="34"/>
        <v>2.3371763927985159</v>
      </c>
      <c r="AN207">
        <f t="shared" si="35"/>
        <v>1.8394521590260604</v>
      </c>
      <c r="AO207">
        <f t="shared" si="36"/>
        <v>1.5991057133925104</v>
      </c>
      <c r="AP207">
        <f t="shared" si="37"/>
        <v>1.465621736180464</v>
      </c>
      <c r="AQ207">
        <f t="shared" si="38"/>
        <v>1.1470538275525763</v>
      </c>
      <c r="AR207">
        <f t="shared" si="39"/>
        <v>1.2685883430826697</v>
      </c>
      <c r="AS207">
        <f t="shared" si="40"/>
        <v>0.50280050393892017</v>
      </c>
      <c r="AT207">
        <f t="shared" si="41"/>
        <v>1.6063269225311476</v>
      </c>
      <c r="AU207">
        <f t="shared" si="42"/>
        <v>1.632582270081139</v>
      </c>
      <c r="AV207">
        <f t="shared" si="43"/>
        <v>2.0397679481703244</v>
      </c>
      <c r="AW207">
        <f t="shared" si="44"/>
        <v>1.7062596753963382</v>
      </c>
      <c r="AX207">
        <f t="shared" si="44"/>
        <v>1.2535923841456111</v>
      </c>
    </row>
    <row r="208" spans="1:50" x14ac:dyDescent="0.3">
      <c r="A208" t="s">
        <v>276</v>
      </c>
      <c r="B208" t="str">
        <f>VLOOKUP($A208,class!$A$1:$B$455,2,FALSE)</f>
        <v>Shire District</v>
      </c>
      <c r="C208" t="str">
        <f>IFERROR(VLOOKUP($A208,classifications!A$3:C$334,3,FALSE),VLOOKUP($A208,classifications!I$2:K$28,3,FALSE))</f>
        <v>Predominantly Rural</v>
      </c>
      <c r="D208">
        <f>VLOOKUP($A208,'table 1008C'!$C$10:$O$796,V$3,FALSE)</f>
        <v>45</v>
      </c>
      <c r="E208">
        <f>VLOOKUP($A208,'table 1008C'!$C$10:$O$796,W$3,FALSE)</f>
        <v>53</v>
      </c>
      <c r="F208">
        <f>VLOOKUP($A208,'table 1008C'!$C$10:$O$796,X$3,FALSE)</f>
        <v>0</v>
      </c>
      <c r="G208">
        <f>VLOOKUP($A208,'table 1008C'!$C$10:$O$796,Y$3,FALSE)</f>
        <v>46</v>
      </c>
      <c r="H208">
        <f>VLOOKUP($A208,'table 1008C'!$C$10:$O$796,Z$3,FALSE)</f>
        <v>143</v>
      </c>
      <c r="I208">
        <f>VLOOKUP($A208,'table 1008C'!$C$10:$O$796,AA$3,FALSE)</f>
        <v>173</v>
      </c>
      <c r="J208">
        <f>VLOOKUP($A208,'table 1008C'!$C$10:$O$796,AB$3,FALSE)</f>
        <v>193</v>
      </c>
      <c r="K208">
        <f>VLOOKUP($A208,'table 1008C'!$C$10:$O$796,AC$3,FALSE)</f>
        <v>107</v>
      </c>
      <c r="L208">
        <f>VLOOKUP($A208,'table 1008C'!$C$10:$O$796,AD$3,FALSE)</f>
        <v>130</v>
      </c>
      <c r="M208">
        <f>VLOOKUP($A208,'table 1008C'!$C$10:$O$796,AE$3,FALSE)</f>
        <v>155</v>
      </c>
      <c r="N208">
        <f>VLOOKUP($A208,'table 1008C'!$C$10:$O$796,AF$3,FALSE)</f>
        <v>245</v>
      </c>
      <c r="O208">
        <f>VLOOKUP($A208,'table 1008C'!$C$10:$O$796,AG$3,FALSE)</f>
        <v>113</v>
      </c>
      <c r="V208">
        <f>IF(D208="..","..",VLOOKUP($A208,'16-64 population'!$A$8:$L$432,V$3,FALSE))</f>
        <v>56659</v>
      </c>
      <c r="W208">
        <f>IF(E208="..","..",VLOOKUP($A208,'16-64 population'!$A$8:$L$432,W$3,FALSE))</f>
        <v>56606</v>
      </c>
      <c r="X208">
        <f>IF(F208="..","..",VLOOKUP($A208,'16-64 population'!$A$8:$L$432,X$3,FALSE))</f>
        <v>56807</v>
      </c>
      <c r="Y208">
        <f>IF(G208="..","..",VLOOKUP($A208,'16-64 population'!$A$8:$L$432,Y$3,FALSE))</f>
        <v>55853</v>
      </c>
      <c r="Z208">
        <f>IF(H208="..","..",VLOOKUP($A208,'16-64 population'!$A$8:$L$432,Z$3,FALSE))</f>
        <v>55285</v>
      </c>
      <c r="AA208">
        <f>IF(I208="..","..",VLOOKUP($A208,'16-64 population'!$A$8:$L$432,AA$3,FALSE))</f>
        <v>55015</v>
      </c>
      <c r="AB208">
        <f>IF(J208="..","..",VLOOKUP($A208,'16-64 population'!$A$8:$L$432,AB$3,FALSE))</f>
        <v>54958</v>
      </c>
      <c r="AC208">
        <f>IF(K208="..","..",VLOOKUP($A208,'16-64 population'!$A$8:$L$432,AC$3,FALSE))</f>
        <v>54905</v>
      </c>
      <c r="AD208">
        <f>IF(L208="..","..",VLOOKUP($A208,'16-64 population'!$A$8:$L$432,AD$3,FALSE))</f>
        <v>55186</v>
      </c>
      <c r="AE208">
        <f>IF(M208="..","..",VLOOKUP($A208,'16-64 population'!$A$8:$L$432,AE$3,FALSE))</f>
        <v>55314</v>
      </c>
      <c r="AF208">
        <f>IF(N208="..","..",VLOOKUP($A208,'16-64 population'!$A$8:$L$432,AF$3,FALSE))</f>
        <v>55728</v>
      </c>
      <c r="AG208">
        <f>IF(O208="..","..",VLOOKUP($A208,'16-64 population'!$A$8:$M$432,AG$3,FALSE))</f>
        <v>56120</v>
      </c>
      <c r="AM208">
        <f t="shared" si="34"/>
        <v>0.7942251010430823</v>
      </c>
      <c r="AN208">
        <f t="shared" si="35"/>
        <v>0.93629650567077694</v>
      </c>
      <c r="AO208">
        <f t="shared" si="36"/>
        <v>0</v>
      </c>
      <c r="AP208">
        <f t="shared" si="37"/>
        <v>0.82359049648183624</v>
      </c>
      <c r="AQ208">
        <f t="shared" si="38"/>
        <v>2.5865967260558924</v>
      </c>
      <c r="AR208">
        <f t="shared" si="39"/>
        <v>3.1445969281105155</v>
      </c>
      <c r="AS208">
        <f t="shared" si="40"/>
        <v>3.5117726263692277</v>
      </c>
      <c r="AT208">
        <f t="shared" si="41"/>
        <v>1.9488206902832164</v>
      </c>
      <c r="AU208">
        <f t="shared" si="42"/>
        <v>2.3556699162831154</v>
      </c>
      <c r="AV208">
        <f t="shared" si="43"/>
        <v>2.802183895577973</v>
      </c>
      <c r="AW208">
        <f t="shared" si="44"/>
        <v>4.3963537180591441</v>
      </c>
      <c r="AX208">
        <f t="shared" si="44"/>
        <v>2.0135424091233074</v>
      </c>
    </row>
    <row r="209" spans="1:50" x14ac:dyDescent="0.3">
      <c r="A209" t="s">
        <v>310</v>
      </c>
      <c r="B209" t="str">
        <f>VLOOKUP($A209,class!$A$1:$B$455,2,FALSE)</f>
        <v>Shire District</v>
      </c>
      <c r="C209" t="str">
        <f>IFERROR(VLOOKUP($A209,classifications!A$3:C$334,3,FALSE),VLOOKUP($A209,classifications!I$2:K$28,3,FALSE))</f>
        <v>Predominantly Rural</v>
      </c>
      <c r="D209">
        <f>VLOOKUP($A209,'table 1008C'!$C$10:$O$796,V$3,FALSE)</f>
        <v>61</v>
      </c>
      <c r="E209">
        <f>VLOOKUP($A209,'table 1008C'!$C$10:$O$796,W$3,FALSE)</f>
        <v>220</v>
      </c>
      <c r="F209">
        <f>VLOOKUP($A209,'table 1008C'!$C$10:$O$796,X$3,FALSE)</f>
        <v>144</v>
      </c>
      <c r="G209">
        <f>VLOOKUP($A209,'table 1008C'!$C$10:$O$796,Y$3,FALSE)</f>
        <v>57</v>
      </c>
      <c r="H209">
        <f>VLOOKUP($A209,'table 1008C'!$C$10:$O$796,Z$3,FALSE)</f>
        <v>103</v>
      </c>
      <c r="I209">
        <f>VLOOKUP($A209,'table 1008C'!$C$10:$O$796,AA$3,FALSE)</f>
        <v>81</v>
      </c>
      <c r="J209">
        <f>VLOOKUP($A209,'table 1008C'!$C$10:$O$796,AB$3,FALSE)</f>
        <v>44</v>
      </c>
      <c r="K209">
        <f>VLOOKUP($A209,'table 1008C'!$C$10:$O$796,AC$3,FALSE)</f>
        <v>52</v>
      </c>
      <c r="L209">
        <f>VLOOKUP($A209,'table 1008C'!$C$10:$O$796,AD$3,FALSE)</f>
        <v>9</v>
      </c>
      <c r="M209">
        <f>VLOOKUP($A209,'table 1008C'!$C$10:$O$796,AE$3,FALSE)</f>
        <v>3</v>
      </c>
      <c r="N209" t="str">
        <f>VLOOKUP($A209,'table 1008C'!$C$10:$O$796,AF$3,FALSE)</f>
        <v>..</v>
      </c>
      <c r="O209" t="str">
        <f>VLOOKUP($A209,'table 1008C'!$C$10:$O$796,AG$3,FALSE)</f>
        <v>..</v>
      </c>
      <c r="V209">
        <f>IF(D209="..","..",VLOOKUP($A209,'16-64 population'!$A$8:$L$432,V$3,FALSE))</f>
        <v>41450</v>
      </c>
      <c r="W209">
        <f>IF(E209="..","..",VLOOKUP($A209,'16-64 population'!$A$8:$L$432,W$3,FALSE))</f>
        <v>41228</v>
      </c>
      <c r="X209">
        <f>IF(F209="..","..",VLOOKUP($A209,'16-64 population'!$A$8:$L$432,X$3,FALSE))</f>
        <v>41696</v>
      </c>
      <c r="Y209">
        <f>IF(G209="..","..",VLOOKUP($A209,'16-64 population'!$A$8:$L$432,Y$3,FALSE))</f>
        <v>41289</v>
      </c>
      <c r="Z209">
        <f>IF(H209="..","..",VLOOKUP($A209,'16-64 population'!$A$8:$L$432,Z$3,FALSE))</f>
        <v>41291</v>
      </c>
      <c r="AA209">
        <f>IF(I209="..","..",VLOOKUP($A209,'16-64 population'!$A$8:$L$432,AA$3,FALSE))</f>
        <v>40957</v>
      </c>
      <c r="AB209">
        <f>IF(J209="..","..",VLOOKUP($A209,'16-64 population'!$A$8:$L$432,AB$3,FALSE))</f>
        <v>41142</v>
      </c>
      <c r="AC209">
        <f>IF(K209="..","..",VLOOKUP($A209,'16-64 population'!$A$8:$L$432,AC$3,FALSE))</f>
        <v>41182</v>
      </c>
      <c r="AD209">
        <f>IF(L209="..","..",VLOOKUP($A209,'16-64 population'!$A$8:$L$432,AD$3,FALSE))</f>
        <v>41065</v>
      </c>
      <c r="AE209">
        <f>IF(M209="..","..",VLOOKUP($A209,'16-64 population'!$A$8:$L$432,AE$3,FALSE))</f>
        <v>40467</v>
      </c>
      <c r="AF209" t="str">
        <f>IF(N209="..","..",VLOOKUP($A209,'16-64 population'!$A$8:$L$432,AF$3,FALSE))</f>
        <v>..</v>
      </c>
      <c r="AG209" t="str">
        <f>IF(O209="..","..",VLOOKUP($A209,'16-64 population'!$A$8:$M$432,AG$3,FALSE))</f>
        <v>..</v>
      </c>
      <c r="AM209">
        <f t="shared" si="34"/>
        <v>1.4716525934861278</v>
      </c>
      <c r="AN209">
        <f t="shared" si="35"/>
        <v>5.3361792956243326</v>
      </c>
      <c r="AO209">
        <f t="shared" si="36"/>
        <v>3.4535686876438989</v>
      </c>
      <c r="AP209">
        <f t="shared" si="37"/>
        <v>1.3805129695560561</v>
      </c>
      <c r="AQ209">
        <f t="shared" si="38"/>
        <v>2.4944903247681096</v>
      </c>
      <c r="AR209">
        <f t="shared" si="39"/>
        <v>1.9776839123959273</v>
      </c>
      <c r="AS209">
        <f t="shared" si="40"/>
        <v>1.0694667250012153</v>
      </c>
      <c r="AT209">
        <f t="shared" si="41"/>
        <v>1.2626875819532806</v>
      </c>
      <c r="AU209">
        <f t="shared" si="42"/>
        <v>0.21916473882868623</v>
      </c>
      <c r="AV209">
        <f t="shared" si="43"/>
        <v>7.4134479946623172E-2</v>
      </c>
      <c r="AW209" t="e">
        <f t="shared" si="44"/>
        <v>#VALUE!</v>
      </c>
      <c r="AX209" t="e">
        <f t="shared" si="44"/>
        <v>#VALUE!</v>
      </c>
    </row>
    <row r="210" spans="1:50" x14ac:dyDescent="0.3">
      <c r="A210" t="s">
        <v>250</v>
      </c>
      <c r="B210" t="str">
        <f>VLOOKUP($A210,class!$A$1:$B$455,2,FALSE)</f>
        <v>Shire District</v>
      </c>
      <c r="C210" t="str">
        <f>IFERROR(VLOOKUP($A210,classifications!A$3:C$334,3,FALSE),VLOOKUP($A210,classifications!I$2:K$28,3,FALSE))</f>
        <v>Predominantly Urban</v>
      </c>
      <c r="D210">
        <f>VLOOKUP($A210,'table 1008C'!$C$10:$O$796,V$3,FALSE)</f>
        <v>53</v>
      </c>
      <c r="E210">
        <f>VLOOKUP($A210,'table 1008C'!$C$10:$O$796,W$3,FALSE)</f>
        <v>7</v>
      </c>
      <c r="F210">
        <f>VLOOKUP($A210,'table 1008C'!$C$10:$O$796,X$3,FALSE)</f>
        <v>24</v>
      </c>
      <c r="G210">
        <f>VLOOKUP($A210,'table 1008C'!$C$10:$O$796,Y$3,FALSE)</f>
        <v>61</v>
      </c>
      <c r="H210">
        <f>VLOOKUP($A210,'table 1008C'!$C$10:$O$796,Z$3,FALSE)</f>
        <v>29</v>
      </c>
      <c r="I210">
        <f>VLOOKUP($A210,'table 1008C'!$C$10:$O$796,AA$3,FALSE)</f>
        <v>160</v>
      </c>
      <c r="J210">
        <f>VLOOKUP($A210,'table 1008C'!$C$10:$O$796,AB$3,FALSE)</f>
        <v>207</v>
      </c>
      <c r="K210">
        <f>VLOOKUP($A210,'table 1008C'!$C$10:$O$796,AC$3,FALSE)</f>
        <v>5</v>
      </c>
      <c r="L210">
        <f>VLOOKUP($A210,'table 1008C'!$C$10:$O$796,AD$3,FALSE)</f>
        <v>83</v>
      </c>
      <c r="M210">
        <f>VLOOKUP($A210,'table 1008C'!$C$10:$O$796,AE$3,FALSE)</f>
        <v>51</v>
      </c>
      <c r="N210">
        <f>VLOOKUP($A210,'table 1008C'!$C$10:$O$796,AF$3,FALSE)</f>
        <v>98</v>
      </c>
      <c r="O210">
        <f>VLOOKUP($A210,'table 1008C'!$C$10:$O$796,AG$3,FALSE)</f>
        <v>93</v>
      </c>
      <c r="V210">
        <f>IF(D210="..","..",VLOOKUP($A210,'16-64 population'!$A$8:$L$432,V$3,FALSE))</f>
        <v>62076</v>
      </c>
      <c r="W210">
        <f>IF(E210="..","..",VLOOKUP($A210,'16-64 population'!$A$8:$L$432,W$3,FALSE))</f>
        <v>61879</v>
      </c>
      <c r="X210">
        <f>IF(F210="..","..",VLOOKUP($A210,'16-64 population'!$A$8:$L$432,X$3,FALSE))</f>
        <v>61658</v>
      </c>
      <c r="Y210">
        <f>IF(G210="..","..",VLOOKUP($A210,'16-64 population'!$A$8:$L$432,Y$3,FALSE))</f>
        <v>61170</v>
      </c>
      <c r="Z210">
        <f>IF(H210="..","..",VLOOKUP($A210,'16-64 population'!$A$8:$L$432,Z$3,FALSE))</f>
        <v>60588</v>
      </c>
      <c r="AA210">
        <f>IF(I210="..","..",VLOOKUP($A210,'16-64 population'!$A$8:$L$432,AA$3,FALSE))</f>
        <v>60176</v>
      </c>
      <c r="AB210">
        <f>IF(J210="..","..",VLOOKUP($A210,'16-64 population'!$A$8:$L$432,AB$3,FALSE))</f>
        <v>59954</v>
      </c>
      <c r="AC210">
        <f>IF(K210="..","..",VLOOKUP($A210,'16-64 population'!$A$8:$L$432,AC$3,FALSE))</f>
        <v>60051</v>
      </c>
      <c r="AD210">
        <f>IF(L210="..","..",VLOOKUP($A210,'16-64 population'!$A$8:$L$432,AD$3,FALSE))</f>
        <v>59963</v>
      </c>
      <c r="AE210">
        <f>IF(M210="..","..",VLOOKUP($A210,'16-64 population'!$A$8:$L$432,AE$3,FALSE))</f>
        <v>59992</v>
      </c>
      <c r="AF210">
        <f>IF(N210="..","..",VLOOKUP($A210,'16-64 population'!$A$8:$L$432,AF$3,FALSE))</f>
        <v>59674</v>
      </c>
      <c r="AG210">
        <f>IF(O210="..","..",VLOOKUP($A210,'16-64 population'!$A$8:$M$432,AG$3,FALSE))</f>
        <v>60126</v>
      </c>
      <c r="AM210">
        <f t="shared" si="34"/>
        <v>0.85379212578130037</v>
      </c>
      <c r="AN210">
        <f t="shared" si="35"/>
        <v>0.11312400006464229</v>
      </c>
      <c r="AO210">
        <f t="shared" si="36"/>
        <v>0.38924389373641699</v>
      </c>
      <c r="AP210">
        <f t="shared" si="37"/>
        <v>0.99722085989864306</v>
      </c>
      <c r="AQ210">
        <f t="shared" si="38"/>
        <v>0.47864263550538061</v>
      </c>
      <c r="AR210">
        <f t="shared" si="39"/>
        <v>2.6588673225206061</v>
      </c>
      <c r="AS210">
        <f t="shared" si="40"/>
        <v>3.4526470293891984</v>
      </c>
      <c r="AT210">
        <f t="shared" si="41"/>
        <v>8.3262560157199711E-2</v>
      </c>
      <c r="AU210">
        <f t="shared" si="42"/>
        <v>1.3841869152644131</v>
      </c>
      <c r="AV210">
        <f t="shared" si="43"/>
        <v>0.85011334844645958</v>
      </c>
      <c r="AW210">
        <f t="shared" si="44"/>
        <v>1.6422562590072729</v>
      </c>
      <c r="AX210">
        <f t="shared" si="44"/>
        <v>1.5467518211755313</v>
      </c>
    </row>
    <row r="211" spans="1:50" x14ac:dyDescent="0.3">
      <c r="A211" t="s">
        <v>69</v>
      </c>
      <c r="B211" t="str">
        <f>VLOOKUP($A211,class!$A$1:$B$455,2,FALSE)</f>
        <v>Unitary Authority</v>
      </c>
      <c r="C211" t="str">
        <f>IFERROR(VLOOKUP($A211,classifications!A$3:C$334,3,FALSE),VLOOKUP($A211,classifications!I$2:K$28,3,FALSE))</f>
        <v>Predominantly Urban</v>
      </c>
      <c r="D211">
        <f>VLOOKUP($A211,'table 1008C'!$C$10:$O$796,V$3,FALSE)</f>
        <v>155</v>
      </c>
      <c r="E211">
        <f>VLOOKUP($A211,'table 1008C'!$C$10:$O$796,W$3,FALSE)</f>
        <v>173</v>
      </c>
      <c r="F211">
        <f>VLOOKUP($A211,'table 1008C'!$C$10:$O$796,X$3,FALSE)</f>
        <v>126</v>
      </c>
      <c r="G211">
        <f>VLOOKUP($A211,'table 1008C'!$C$10:$O$796,Y$3,FALSE)</f>
        <v>84</v>
      </c>
      <c r="H211">
        <f>VLOOKUP($A211,'table 1008C'!$C$10:$O$796,Z$3,FALSE)</f>
        <v>107</v>
      </c>
      <c r="I211">
        <f>VLOOKUP($A211,'table 1008C'!$C$10:$O$796,AA$3,FALSE)</f>
        <v>63</v>
      </c>
      <c r="J211">
        <f>VLOOKUP($A211,'table 1008C'!$C$10:$O$796,AB$3,FALSE)</f>
        <v>15</v>
      </c>
      <c r="K211">
        <f>VLOOKUP($A211,'table 1008C'!$C$10:$O$796,AC$3,FALSE)</f>
        <v>5</v>
      </c>
      <c r="L211">
        <f>VLOOKUP($A211,'table 1008C'!$C$10:$O$796,AD$3,FALSE)</f>
        <v>26</v>
      </c>
      <c r="M211">
        <f>VLOOKUP($A211,'table 1008C'!$C$10:$O$796,AE$3,FALSE)</f>
        <v>51</v>
      </c>
      <c r="N211">
        <f>VLOOKUP($A211,'table 1008C'!$C$10:$O$796,AF$3,FALSE)</f>
        <v>18</v>
      </c>
      <c r="O211">
        <f>VLOOKUP($A211,'table 1008C'!$C$10:$O$796,AG$3,FALSE)</f>
        <v>93</v>
      </c>
      <c r="V211">
        <f>IF(D211="..","..",VLOOKUP($A211,'16-64 population'!$A$8:$L$432,V$3,FALSE))</f>
        <v>100764</v>
      </c>
      <c r="W211">
        <f>IF(E211="..","..",VLOOKUP($A211,'16-64 population'!$A$8:$L$432,W$3,FALSE))</f>
        <v>100803</v>
      </c>
      <c r="X211">
        <f>IF(F211="..","..",VLOOKUP($A211,'16-64 population'!$A$8:$L$432,X$3,FALSE))</f>
        <v>100979</v>
      </c>
      <c r="Y211">
        <f>IF(G211="..","..",VLOOKUP($A211,'16-64 population'!$A$8:$L$432,Y$3,FALSE))</f>
        <v>99929</v>
      </c>
      <c r="Z211">
        <f>IF(H211="..","..",VLOOKUP($A211,'16-64 population'!$A$8:$L$432,Z$3,FALSE))</f>
        <v>99403</v>
      </c>
      <c r="AA211">
        <f>IF(I211="..","..",VLOOKUP($A211,'16-64 population'!$A$8:$L$432,AA$3,FALSE))</f>
        <v>98829</v>
      </c>
      <c r="AB211">
        <f>IF(J211="..","..",VLOOKUP($A211,'16-64 population'!$A$8:$L$432,AB$3,FALSE))</f>
        <v>98354</v>
      </c>
      <c r="AC211">
        <f>IF(K211="..","..",VLOOKUP($A211,'16-64 population'!$A$8:$L$432,AC$3,FALSE))</f>
        <v>97711</v>
      </c>
      <c r="AD211">
        <f>IF(L211="..","..",VLOOKUP($A211,'16-64 population'!$A$8:$L$432,AD$3,FALSE))</f>
        <v>97004</v>
      </c>
      <c r="AE211">
        <f>IF(M211="..","..",VLOOKUP($A211,'16-64 population'!$A$8:$L$432,AE$3,FALSE))</f>
        <v>96451</v>
      </c>
      <c r="AF211">
        <f>IF(N211="..","..",VLOOKUP($A211,'16-64 population'!$A$8:$L$432,AF$3,FALSE))</f>
        <v>95657</v>
      </c>
      <c r="AG211">
        <f>IF(O211="..","..",VLOOKUP($A211,'16-64 population'!$A$8:$M$432,AG$3,FALSE))</f>
        <v>95130</v>
      </c>
      <c r="AM211">
        <f t="shared" si="34"/>
        <v>1.5382477869080227</v>
      </c>
      <c r="AN211">
        <f t="shared" si="35"/>
        <v>1.7162187633304564</v>
      </c>
      <c r="AO211">
        <f t="shared" si="36"/>
        <v>1.2477841927529487</v>
      </c>
      <c r="AP211">
        <f t="shared" si="37"/>
        <v>0.84059682374485878</v>
      </c>
      <c r="AQ211">
        <f t="shared" si="38"/>
        <v>1.0764262648008611</v>
      </c>
      <c r="AR211">
        <f t="shared" si="39"/>
        <v>0.63746471177488395</v>
      </c>
      <c r="AS211">
        <f t="shared" si="40"/>
        <v>0.15251031986497754</v>
      </c>
      <c r="AT211">
        <f t="shared" si="41"/>
        <v>5.1171311316023788E-2</v>
      </c>
      <c r="AU211">
        <f t="shared" si="42"/>
        <v>0.26803018432229597</v>
      </c>
      <c r="AV211">
        <f t="shared" si="43"/>
        <v>0.52876590185690142</v>
      </c>
      <c r="AW211">
        <f t="shared" si="44"/>
        <v>0.18817232403274198</v>
      </c>
      <c r="AX211">
        <f t="shared" si="44"/>
        <v>0.9776095868811101</v>
      </c>
    </row>
    <row r="212" spans="1:50" x14ac:dyDescent="0.3">
      <c r="A212" t="s">
        <v>306</v>
      </c>
      <c r="B212" t="str">
        <f>VLOOKUP($A212,class!$A$1:$B$455,2,FALSE)</f>
        <v>Shire District</v>
      </c>
      <c r="C212" t="str">
        <f>IFERROR(VLOOKUP($A212,classifications!A$3:C$334,3,FALSE),VLOOKUP($A212,classifications!I$2:K$28,3,FALSE))</f>
        <v>Urban with Significant Rural</v>
      </c>
      <c r="D212">
        <f>VLOOKUP($A212,'table 1008C'!$C$10:$O$796,V$3,FALSE)</f>
        <v>190</v>
      </c>
      <c r="E212">
        <f>VLOOKUP($A212,'table 1008C'!$C$10:$O$796,W$3,FALSE)</f>
        <v>131</v>
      </c>
      <c r="F212">
        <f>VLOOKUP($A212,'table 1008C'!$C$10:$O$796,X$3,FALSE)</f>
        <v>161</v>
      </c>
      <c r="G212">
        <f>VLOOKUP($A212,'table 1008C'!$C$10:$O$796,Y$3,FALSE)</f>
        <v>83</v>
      </c>
      <c r="H212">
        <f>VLOOKUP($A212,'table 1008C'!$C$10:$O$796,Z$3,FALSE)</f>
        <v>76</v>
      </c>
      <c r="I212">
        <f>VLOOKUP($A212,'table 1008C'!$C$10:$O$796,AA$3,FALSE)</f>
        <v>47</v>
      </c>
      <c r="J212">
        <f>VLOOKUP($A212,'table 1008C'!$C$10:$O$796,AB$3,FALSE)</f>
        <v>17</v>
      </c>
      <c r="K212">
        <f>VLOOKUP($A212,'table 1008C'!$C$10:$O$796,AC$3,FALSE)</f>
        <v>87</v>
      </c>
      <c r="L212">
        <f>VLOOKUP($A212,'table 1008C'!$C$10:$O$796,AD$3,FALSE)</f>
        <v>66</v>
      </c>
      <c r="M212">
        <f>VLOOKUP($A212,'table 1008C'!$C$10:$O$796,AE$3,FALSE)</f>
        <v>20</v>
      </c>
      <c r="N212">
        <f>VLOOKUP($A212,'table 1008C'!$C$10:$O$796,AF$3,FALSE)</f>
        <v>20</v>
      </c>
      <c r="O212">
        <f>VLOOKUP($A212,'table 1008C'!$C$10:$O$796,AG$3,FALSE)</f>
        <v>217</v>
      </c>
      <c r="V212">
        <f>IF(D212="..","..",VLOOKUP($A212,'16-64 population'!$A$8:$L$432,V$3,FALSE))</f>
        <v>79711</v>
      </c>
      <c r="W212">
        <f>IF(E212="..","..",VLOOKUP($A212,'16-64 population'!$A$8:$L$432,W$3,FALSE))</f>
        <v>80174</v>
      </c>
      <c r="X212">
        <f>IF(F212="..","..",VLOOKUP($A212,'16-64 population'!$A$8:$L$432,X$3,FALSE))</f>
        <v>80853</v>
      </c>
      <c r="Y212">
        <f>IF(G212="..","..",VLOOKUP($A212,'16-64 population'!$A$8:$L$432,Y$3,FALSE))</f>
        <v>80615</v>
      </c>
      <c r="Z212">
        <f>IF(H212="..","..",VLOOKUP($A212,'16-64 population'!$A$8:$L$432,Z$3,FALSE))</f>
        <v>80800</v>
      </c>
      <c r="AA212">
        <f>IF(I212="..","..",VLOOKUP($A212,'16-64 population'!$A$8:$L$432,AA$3,FALSE))</f>
        <v>81439</v>
      </c>
      <c r="AB212">
        <f>IF(J212="..","..",VLOOKUP($A212,'16-64 population'!$A$8:$L$432,AB$3,FALSE))</f>
        <v>81592</v>
      </c>
      <c r="AC212">
        <f>IF(K212="..","..",VLOOKUP($A212,'16-64 population'!$A$8:$L$432,AC$3,FALSE))</f>
        <v>81955</v>
      </c>
      <c r="AD212">
        <f>IF(L212="..","..",VLOOKUP($A212,'16-64 population'!$A$8:$L$432,AD$3,FALSE))</f>
        <v>82103</v>
      </c>
      <c r="AE212">
        <f>IF(M212="..","..",VLOOKUP($A212,'16-64 population'!$A$8:$L$432,AE$3,FALSE))</f>
        <v>81689</v>
      </c>
      <c r="AF212">
        <f>IF(N212="..","..",VLOOKUP($A212,'16-64 population'!$A$8:$L$432,AF$3,FALSE))</f>
        <v>81601</v>
      </c>
      <c r="AG212">
        <f>IF(O212="..","..",VLOOKUP($A212,'16-64 population'!$A$8:$M$432,AG$3,FALSE))</f>
        <v>81445</v>
      </c>
      <c r="AM212">
        <f t="shared" si="34"/>
        <v>2.3836107939933009</v>
      </c>
      <c r="AN212">
        <f t="shared" si="35"/>
        <v>1.6339461670865865</v>
      </c>
      <c r="AO212">
        <f t="shared" si="36"/>
        <v>1.9912681038427766</v>
      </c>
      <c r="AP212">
        <f t="shared" si="37"/>
        <v>1.0295850648142406</v>
      </c>
      <c r="AQ212">
        <f t="shared" si="38"/>
        <v>0.94059405940594065</v>
      </c>
      <c r="AR212">
        <f t="shared" si="39"/>
        <v>0.57711907071550494</v>
      </c>
      <c r="AS212">
        <f t="shared" si="40"/>
        <v>0.20835376017256593</v>
      </c>
      <c r="AT212">
        <f t="shared" si="41"/>
        <v>1.061558172167653</v>
      </c>
      <c r="AU212">
        <f t="shared" si="42"/>
        <v>0.80386831175474716</v>
      </c>
      <c r="AV212">
        <f t="shared" si="43"/>
        <v>0.24483100539852368</v>
      </c>
      <c r="AW212">
        <f t="shared" si="44"/>
        <v>0.24509503560005391</v>
      </c>
      <c r="AX212">
        <f t="shared" si="44"/>
        <v>2.664374731413838</v>
      </c>
    </row>
    <row r="213" spans="1:50" x14ac:dyDescent="0.3">
      <c r="A213" t="s">
        <v>237</v>
      </c>
      <c r="B213" t="str">
        <f>VLOOKUP($A213,class!$A$1:$B$455,2,FALSE)</f>
        <v>Shire District</v>
      </c>
      <c r="C213" t="str">
        <f>IFERROR(VLOOKUP($A213,classifications!A$3:C$334,3,FALSE),VLOOKUP($A213,classifications!I$2:K$28,3,FALSE))</f>
        <v>Predominantly Rural</v>
      </c>
      <c r="D213">
        <f>VLOOKUP($A213,'table 1008C'!$C$10:$O$796,V$3,FALSE)</f>
        <v>110</v>
      </c>
      <c r="E213">
        <f>VLOOKUP($A213,'table 1008C'!$C$10:$O$796,W$3,FALSE)</f>
        <v>215</v>
      </c>
      <c r="F213">
        <f>VLOOKUP($A213,'table 1008C'!$C$10:$O$796,X$3,FALSE)</f>
        <v>88</v>
      </c>
      <c r="G213">
        <f>VLOOKUP($A213,'table 1008C'!$C$10:$O$796,Y$3,FALSE)</f>
        <v>152</v>
      </c>
      <c r="H213">
        <f>VLOOKUP($A213,'table 1008C'!$C$10:$O$796,Z$3,FALSE)</f>
        <v>21</v>
      </c>
      <c r="I213">
        <f>VLOOKUP($A213,'table 1008C'!$C$10:$O$796,AA$3,FALSE)</f>
        <v>100</v>
      </c>
      <c r="J213">
        <f>VLOOKUP($A213,'table 1008C'!$C$10:$O$796,AB$3,FALSE)</f>
        <v>46</v>
      </c>
      <c r="K213">
        <f>VLOOKUP($A213,'table 1008C'!$C$10:$O$796,AC$3,FALSE)</f>
        <v>78</v>
      </c>
      <c r="L213">
        <f>VLOOKUP($A213,'table 1008C'!$C$10:$O$796,AD$3,FALSE)</f>
        <v>131</v>
      </c>
      <c r="M213">
        <f>VLOOKUP($A213,'table 1008C'!$C$10:$O$796,AE$3,FALSE)</f>
        <v>136</v>
      </c>
      <c r="N213">
        <f>VLOOKUP($A213,'table 1008C'!$C$10:$O$796,AF$3,FALSE)</f>
        <v>235</v>
      </c>
      <c r="O213">
        <f>VLOOKUP($A213,'table 1008C'!$C$10:$O$796,AG$3,FALSE)</f>
        <v>84</v>
      </c>
      <c r="V213">
        <f>IF(D213="..","..",VLOOKUP($A213,'16-64 population'!$A$8:$L$432,V$3,FALSE))</f>
        <v>66100</v>
      </c>
      <c r="W213">
        <f>IF(E213="..","..",VLOOKUP($A213,'16-64 population'!$A$8:$L$432,W$3,FALSE))</f>
        <v>66410</v>
      </c>
      <c r="X213">
        <f>IF(F213="..","..",VLOOKUP($A213,'16-64 population'!$A$8:$L$432,X$3,FALSE))</f>
        <v>66688</v>
      </c>
      <c r="Y213">
        <f>IF(G213="..","..",VLOOKUP($A213,'16-64 population'!$A$8:$L$432,Y$3,FALSE))</f>
        <v>66344</v>
      </c>
      <c r="Z213">
        <f>IF(H213="..","..",VLOOKUP($A213,'16-64 population'!$A$8:$L$432,Z$3,FALSE))</f>
        <v>66156</v>
      </c>
      <c r="AA213">
        <f>IF(I213="..","..",VLOOKUP($A213,'16-64 population'!$A$8:$L$432,AA$3,FALSE))</f>
        <v>66697</v>
      </c>
      <c r="AB213">
        <f>IF(J213="..","..",VLOOKUP($A213,'16-64 population'!$A$8:$L$432,AB$3,FALSE))</f>
        <v>66985</v>
      </c>
      <c r="AC213">
        <f>IF(K213="..","..",VLOOKUP($A213,'16-64 population'!$A$8:$L$432,AC$3,FALSE))</f>
        <v>67622</v>
      </c>
      <c r="AD213">
        <f>IF(L213="..","..",VLOOKUP($A213,'16-64 population'!$A$8:$L$432,AD$3,FALSE))</f>
        <v>68355</v>
      </c>
      <c r="AE213">
        <f>IF(M213="..","..",VLOOKUP($A213,'16-64 population'!$A$8:$L$432,AE$3,FALSE))</f>
        <v>68546</v>
      </c>
      <c r="AF213">
        <f>IF(N213="..","..",VLOOKUP($A213,'16-64 population'!$A$8:$L$432,AF$3,FALSE))</f>
        <v>68947</v>
      </c>
      <c r="AG213">
        <f>IF(O213="..","..",VLOOKUP($A213,'16-64 population'!$A$8:$M$432,AG$3,FALSE))</f>
        <v>69739</v>
      </c>
      <c r="AM213">
        <f t="shared" si="34"/>
        <v>1.6641452344931922</v>
      </c>
      <c r="AN213">
        <f t="shared" si="35"/>
        <v>3.2374642373136577</v>
      </c>
      <c r="AO213">
        <f t="shared" si="36"/>
        <v>1.31957773512476</v>
      </c>
      <c r="AP213">
        <f t="shared" si="37"/>
        <v>2.2910888701314365</v>
      </c>
      <c r="AQ213">
        <f t="shared" si="38"/>
        <v>0.31743152548521675</v>
      </c>
      <c r="AR213">
        <f t="shared" si="39"/>
        <v>1.4993178103962697</v>
      </c>
      <c r="AS213">
        <f t="shared" si="40"/>
        <v>0.68672090766589533</v>
      </c>
      <c r="AT213">
        <f t="shared" si="41"/>
        <v>1.1534707639525599</v>
      </c>
      <c r="AU213">
        <f t="shared" si="42"/>
        <v>1.9164655109355568</v>
      </c>
      <c r="AV213">
        <f t="shared" si="43"/>
        <v>1.9840690922883901</v>
      </c>
      <c r="AW213">
        <f t="shared" si="44"/>
        <v>3.4084151594703176</v>
      </c>
      <c r="AX213">
        <f t="shared" si="44"/>
        <v>1.2044910308435739</v>
      </c>
    </row>
    <row r="214" spans="1:50" x14ac:dyDescent="0.3">
      <c r="A214" t="s">
        <v>71</v>
      </c>
      <c r="B214" t="str">
        <f>VLOOKUP($A214,class!$A$1:$B$455,2,FALSE)</f>
        <v>Unitary Authority</v>
      </c>
      <c r="C214" t="str">
        <f>IFERROR(VLOOKUP($A214,classifications!A$3:C$334,3,FALSE),VLOOKUP($A214,classifications!I$2:K$28,3,FALSE))</f>
        <v>Urban with Significant Rural</v>
      </c>
      <c r="D214">
        <f>VLOOKUP($A214,'table 1008C'!$C$10:$O$796,V$3,FALSE)</f>
        <v>103</v>
      </c>
      <c r="E214">
        <f>VLOOKUP($A214,'table 1008C'!$C$10:$O$796,W$3,FALSE)</f>
        <v>90</v>
      </c>
      <c r="F214">
        <f>VLOOKUP($A214,'table 1008C'!$C$10:$O$796,X$3,FALSE)</f>
        <v>142</v>
      </c>
      <c r="G214">
        <f>VLOOKUP($A214,'table 1008C'!$C$10:$O$796,Y$3,FALSE)</f>
        <v>54</v>
      </c>
      <c r="H214">
        <f>VLOOKUP($A214,'table 1008C'!$C$10:$O$796,Z$3,FALSE)</f>
        <v>124</v>
      </c>
      <c r="I214">
        <f>VLOOKUP($A214,'table 1008C'!$C$10:$O$796,AA$3,FALSE)</f>
        <v>133</v>
      </c>
      <c r="J214">
        <f>VLOOKUP($A214,'table 1008C'!$C$10:$O$796,AB$3,FALSE)</f>
        <v>71</v>
      </c>
      <c r="K214">
        <f>VLOOKUP($A214,'table 1008C'!$C$10:$O$796,AC$3,FALSE)</f>
        <v>59</v>
      </c>
      <c r="L214">
        <f>VLOOKUP($A214,'table 1008C'!$C$10:$O$796,AD$3,FALSE)</f>
        <v>69</v>
      </c>
      <c r="M214">
        <f>VLOOKUP($A214,'table 1008C'!$C$10:$O$796,AE$3,FALSE)</f>
        <v>94</v>
      </c>
      <c r="N214">
        <f>VLOOKUP($A214,'table 1008C'!$C$10:$O$796,AF$3,FALSE)</f>
        <v>113</v>
      </c>
      <c r="O214">
        <f>VLOOKUP($A214,'table 1008C'!$C$10:$O$796,AG$3,FALSE)</f>
        <v>160</v>
      </c>
      <c r="V214">
        <f>IF(D214="..","..",VLOOKUP($A214,'16-64 population'!$A$8:$L$432,V$3,FALSE))</f>
        <v>105559</v>
      </c>
      <c r="W214">
        <f>IF(E214="..","..",VLOOKUP($A214,'16-64 population'!$A$8:$L$432,W$3,FALSE))</f>
        <v>105693</v>
      </c>
      <c r="X214">
        <f>IF(F214="..","..",VLOOKUP($A214,'16-64 population'!$A$8:$L$432,X$3,FALSE))</f>
        <v>105934</v>
      </c>
      <c r="Y214">
        <f>IF(G214="..","..",VLOOKUP($A214,'16-64 population'!$A$8:$L$432,Y$3,FALSE))</f>
        <v>105487</v>
      </c>
      <c r="Z214">
        <f>IF(H214="..","..",VLOOKUP($A214,'16-64 population'!$A$8:$L$432,Z$3,FALSE))</f>
        <v>104922</v>
      </c>
      <c r="AA214">
        <f>IF(I214="..","..",VLOOKUP($A214,'16-64 population'!$A$8:$L$432,AA$3,FALSE))</f>
        <v>104581</v>
      </c>
      <c r="AB214">
        <f>IF(J214="..","..",VLOOKUP($A214,'16-64 population'!$A$8:$L$432,AB$3,FALSE))</f>
        <v>104318</v>
      </c>
      <c r="AC214">
        <f>IF(K214="..","..",VLOOKUP($A214,'16-64 population'!$A$8:$L$432,AC$3,FALSE))</f>
        <v>104409</v>
      </c>
      <c r="AD214">
        <f>IF(L214="..","..",VLOOKUP($A214,'16-64 population'!$A$8:$L$432,AD$3,FALSE))</f>
        <v>104093</v>
      </c>
      <c r="AE214">
        <f>IF(M214="..","..",VLOOKUP($A214,'16-64 population'!$A$8:$L$432,AE$3,FALSE))</f>
        <v>104000</v>
      </c>
      <c r="AF214">
        <f>IF(N214="..","..",VLOOKUP($A214,'16-64 population'!$A$8:$L$432,AF$3,FALSE))</f>
        <v>103684</v>
      </c>
      <c r="AG214">
        <f>IF(O214="..","..",VLOOKUP($A214,'16-64 population'!$A$8:$M$432,AG$3,FALSE))</f>
        <v>103586</v>
      </c>
      <c r="AM214">
        <f t="shared" si="34"/>
        <v>0.97575763317197017</v>
      </c>
      <c r="AN214">
        <f t="shared" si="35"/>
        <v>0.85152280661917068</v>
      </c>
      <c r="AO214">
        <f t="shared" si="36"/>
        <v>1.3404572658447713</v>
      </c>
      <c r="AP214">
        <f t="shared" si="37"/>
        <v>0.51191142036459469</v>
      </c>
      <c r="AQ214">
        <f t="shared" si="38"/>
        <v>1.181830312041326</v>
      </c>
      <c r="AR214">
        <f t="shared" si="39"/>
        <v>1.2717415209263632</v>
      </c>
      <c r="AS214">
        <f t="shared" si="40"/>
        <v>0.68061120803696395</v>
      </c>
      <c r="AT214">
        <f t="shared" si="41"/>
        <v>0.56508538535949959</v>
      </c>
      <c r="AU214">
        <f t="shared" si="42"/>
        <v>0.66286878080178302</v>
      </c>
      <c r="AV214">
        <f t="shared" si="43"/>
        <v>0.90384615384615385</v>
      </c>
      <c r="AW214">
        <f t="shared" si="44"/>
        <v>1.0898499286292966</v>
      </c>
      <c r="AX214">
        <f t="shared" si="44"/>
        <v>1.5446102755198579</v>
      </c>
    </row>
    <row r="215" spans="1:50" x14ac:dyDescent="0.3">
      <c r="A215" t="s">
        <v>277</v>
      </c>
      <c r="B215" t="str">
        <f>VLOOKUP($A215,class!$A$1:$B$455,2,FALSE)</f>
        <v>Shire District</v>
      </c>
      <c r="C215" t="str">
        <f>IFERROR(VLOOKUP($A215,classifications!A$3:C$334,3,FALSE),VLOOKUP($A215,classifications!I$2:K$28,3,FALSE))</f>
        <v>Predominantly Rural</v>
      </c>
      <c r="D215">
        <f>VLOOKUP($A215,'table 1008C'!$C$10:$O$796,V$3,FALSE)</f>
        <v>50</v>
      </c>
      <c r="E215">
        <f>VLOOKUP($A215,'table 1008C'!$C$10:$O$796,W$3,FALSE)</f>
        <v>102</v>
      </c>
      <c r="F215">
        <f>VLOOKUP($A215,'table 1008C'!$C$10:$O$796,X$3,FALSE)</f>
        <v>34</v>
      </c>
      <c r="G215">
        <f>VLOOKUP($A215,'table 1008C'!$C$10:$O$796,Y$3,FALSE)</f>
        <v>14</v>
      </c>
      <c r="H215">
        <f>VLOOKUP($A215,'table 1008C'!$C$10:$O$796,Z$3,FALSE)</f>
        <v>150</v>
      </c>
      <c r="I215">
        <f>VLOOKUP($A215,'table 1008C'!$C$10:$O$796,AA$3,FALSE)</f>
        <v>78</v>
      </c>
      <c r="J215">
        <f>VLOOKUP($A215,'table 1008C'!$C$10:$O$796,AB$3,FALSE)</f>
        <v>69</v>
      </c>
      <c r="K215">
        <f>VLOOKUP($A215,'table 1008C'!$C$10:$O$796,AC$3,FALSE)</f>
        <v>75</v>
      </c>
      <c r="L215">
        <f>VLOOKUP($A215,'table 1008C'!$C$10:$O$796,AD$3,FALSE)</f>
        <v>109</v>
      </c>
      <c r="M215">
        <f>VLOOKUP($A215,'table 1008C'!$C$10:$O$796,AE$3,FALSE)</f>
        <v>168</v>
      </c>
      <c r="N215">
        <f>VLOOKUP($A215,'table 1008C'!$C$10:$O$796,AF$3,FALSE)</f>
        <v>39</v>
      </c>
      <c r="O215">
        <f>VLOOKUP($A215,'table 1008C'!$C$10:$O$796,AG$3,FALSE)</f>
        <v>155</v>
      </c>
      <c r="V215">
        <f>IF(D215="..","..",VLOOKUP($A215,'16-64 population'!$A$8:$L$432,V$3,FALSE))</f>
        <v>57577</v>
      </c>
      <c r="W215">
        <f>IF(E215="..","..",VLOOKUP($A215,'16-64 population'!$A$8:$L$432,W$3,FALSE))</f>
        <v>57327</v>
      </c>
      <c r="X215">
        <f>IF(F215="..","..",VLOOKUP($A215,'16-64 population'!$A$8:$L$432,X$3,FALSE))</f>
        <v>57558</v>
      </c>
      <c r="Y215">
        <f>IF(G215="..","..",VLOOKUP($A215,'16-64 population'!$A$8:$L$432,Y$3,FALSE))</f>
        <v>56840</v>
      </c>
      <c r="Z215">
        <f>IF(H215="..","..",VLOOKUP($A215,'16-64 population'!$A$8:$L$432,Z$3,FALSE))</f>
        <v>56396</v>
      </c>
      <c r="AA215">
        <f>IF(I215="..","..",VLOOKUP($A215,'16-64 population'!$A$8:$L$432,AA$3,FALSE))</f>
        <v>56356</v>
      </c>
      <c r="AB215">
        <f>IF(J215="..","..",VLOOKUP($A215,'16-64 population'!$A$8:$L$432,AB$3,FALSE))</f>
        <v>56098</v>
      </c>
      <c r="AC215">
        <f>IF(K215="..","..",VLOOKUP($A215,'16-64 population'!$A$8:$L$432,AC$3,FALSE))</f>
        <v>55846</v>
      </c>
      <c r="AD215">
        <f>IF(L215="..","..",VLOOKUP($A215,'16-64 population'!$A$8:$L$432,AD$3,FALSE))</f>
        <v>55709</v>
      </c>
      <c r="AE215">
        <f>IF(M215="..","..",VLOOKUP($A215,'16-64 population'!$A$8:$L$432,AE$3,FALSE))</f>
        <v>55694</v>
      </c>
      <c r="AF215">
        <f>IF(N215="..","..",VLOOKUP($A215,'16-64 population'!$A$8:$L$432,AF$3,FALSE))</f>
        <v>55569</v>
      </c>
      <c r="AG215">
        <f>IF(O215="..","..",VLOOKUP($A215,'16-64 population'!$A$8:$M$432,AG$3,FALSE))</f>
        <v>55585</v>
      </c>
      <c r="AM215">
        <f t="shared" si="34"/>
        <v>0.86840231342376295</v>
      </c>
      <c r="AN215">
        <f t="shared" si="35"/>
        <v>1.7792663143021614</v>
      </c>
      <c r="AO215">
        <f t="shared" si="36"/>
        <v>0.59070850272768338</v>
      </c>
      <c r="AP215">
        <f t="shared" si="37"/>
        <v>0.2463054187192118</v>
      </c>
      <c r="AQ215">
        <f t="shared" si="38"/>
        <v>2.6597631037662244</v>
      </c>
      <c r="AR215">
        <f t="shared" si="39"/>
        <v>1.3840584853431754</v>
      </c>
      <c r="AS215">
        <f t="shared" si="40"/>
        <v>1.2299903739883775</v>
      </c>
      <c r="AT215">
        <f t="shared" si="41"/>
        <v>1.3429789062779789</v>
      </c>
      <c r="AU215">
        <f t="shared" si="42"/>
        <v>1.9565958821734368</v>
      </c>
      <c r="AV215">
        <f t="shared" si="43"/>
        <v>3.0164829245520162</v>
      </c>
      <c r="AW215">
        <f t="shared" si="44"/>
        <v>0.70183015710198127</v>
      </c>
      <c r="AX215">
        <f t="shared" si="44"/>
        <v>2.7885220832958533</v>
      </c>
    </row>
    <row r="216" spans="1:50" x14ac:dyDescent="0.3">
      <c r="A216" t="s">
        <v>73</v>
      </c>
      <c r="B216" t="str">
        <f>VLOOKUP($A216,class!$A$1:$B$455,2,FALSE)</f>
        <v>Unitary Authority</v>
      </c>
      <c r="C216" t="str">
        <f>IFERROR(VLOOKUP($A216,classifications!A$3:C$334,3,FALSE),VLOOKUP($A216,classifications!I$2:K$28,3,FALSE))</f>
        <v>Urban with Significant Rural</v>
      </c>
      <c r="D216">
        <f>VLOOKUP($A216,'table 1008C'!$C$10:$O$796,V$3,FALSE)</f>
        <v>239</v>
      </c>
      <c r="E216">
        <f>VLOOKUP($A216,'table 1008C'!$C$10:$O$796,W$3,FALSE)</f>
        <v>112</v>
      </c>
      <c r="F216">
        <f>VLOOKUP($A216,'table 1008C'!$C$10:$O$796,X$3,FALSE)</f>
        <v>41</v>
      </c>
      <c r="G216">
        <f>VLOOKUP($A216,'table 1008C'!$C$10:$O$796,Y$3,FALSE)</f>
        <v>226</v>
      </c>
      <c r="H216">
        <f>VLOOKUP($A216,'table 1008C'!$C$10:$O$796,Z$3,FALSE)</f>
        <v>200</v>
      </c>
      <c r="I216">
        <f>VLOOKUP($A216,'table 1008C'!$C$10:$O$796,AA$3,FALSE)</f>
        <v>188</v>
      </c>
      <c r="J216">
        <f>VLOOKUP($A216,'table 1008C'!$C$10:$O$796,AB$3,FALSE)</f>
        <v>126</v>
      </c>
      <c r="K216">
        <f>VLOOKUP($A216,'table 1008C'!$C$10:$O$796,AC$3,FALSE)</f>
        <v>141</v>
      </c>
      <c r="L216">
        <f>VLOOKUP($A216,'table 1008C'!$C$10:$O$796,AD$3,FALSE)</f>
        <v>105</v>
      </c>
      <c r="M216">
        <f>VLOOKUP($A216,'table 1008C'!$C$10:$O$796,AE$3,FALSE)</f>
        <v>35</v>
      </c>
      <c r="N216">
        <f>VLOOKUP($A216,'table 1008C'!$C$10:$O$796,AF$3,FALSE)</f>
        <v>99</v>
      </c>
      <c r="O216">
        <f>VLOOKUP($A216,'table 1008C'!$C$10:$O$796,AG$3,FALSE)</f>
        <v>109</v>
      </c>
      <c r="V216">
        <f>IF(D216="..","..",VLOOKUP($A216,'16-64 population'!$A$8:$L$432,V$3,FALSE))</f>
        <v>124313</v>
      </c>
      <c r="W216">
        <f>IF(E216="..","..",VLOOKUP($A216,'16-64 population'!$A$8:$L$432,W$3,FALSE))</f>
        <v>124138</v>
      </c>
      <c r="X216">
        <f>IF(F216="..","..",VLOOKUP($A216,'16-64 population'!$A$8:$L$432,X$3,FALSE))</f>
        <v>123345</v>
      </c>
      <c r="Y216">
        <f>IF(G216="..","..",VLOOKUP($A216,'16-64 population'!$A$8:$L$432,Y$3,FALSE))</f>
        <v>122637</v>
      </c>
      <c r="Z216">
        <f>IF(H216="..","..",VLOOKUP($A216,'16-64 population'!$A$8:$L$432,Z$3,FALSE))</f>
        <v>122547</v>
      </c>
      <c r="AA216">
        <f>IF(I216="..","..",VLOOKUP($A216,'16-64 population'!$A$8:$L$432,AA$3,FALSE))</f>
        <v>122585</v>
      </c>
      <c r="AB216">
        <f>IF(J216="..","..",VLOOKUP($A216,'16-64 population'!$A$8:$L$432,AB$3,FALSE))</f>
        <v>123210</v>
      </c>
      <c r="AC216">
        <f>IF(K216="..","..",VLOOKUP($A216,'16-64 population'!$A$8:$L$432,AC$3,FALSE))</f>
        <v>123748</v>
      </c>
      <c r="AD216">
        <f>IF(L216="..","..",VLOOKUP($A216,'16-64 population'!$A$8:$L$432,AD$3,FALSE))</f>
        <v>123841</v>
      </c>
      <c r="AE216">
        <f>IF(M216="..","..",VLOOKUP($A216,'16-64 population'!$A$8:$L$432,AE$3,FALSE))</f>
        <v>124109</v>
      </c>
      <c r="AF216">
        <f>IF(N216="..","..",VLOOKUP($A216,'16-64 population'!$A$8:$L$432,AF$3,FALSE))</f>
        <v>124292</v>
      </c>
      <c r="AG216">
        <f>IF(O216="..","..",VLOOKUP($A216,'16-64 population'!$A$8:$M$432,AG$3,FALSE))</f>
        <v>124441</v>
      </c>
      <c r="AM216">
        <f t="shared" si="34"/>
        <v>1.9225664250721968</v>
      </c>
      <c r="AN216">
        <f t="shared" si="35"/>
        <v>0.90222172098793274</v>
      </c>
      <c r="AO216">
        <f t="shared" si="36"/>
        <v>0.3324009890956261</v>
      </c>
      <c r="AP216">
        <f t="shared" si="37"/>
        <v>1.8428369904678032</v>
      </c>
      <c r="AQ216">
        <f t="shared" si="38"/>
        <v>1.6320268958032429</v>
      </c>
      <c r="AR216">
        <f t="shared" si="39"/>
        <v>1.5336297263123548</v>
      </c>
      <c r="AS216">
        <f t="shared" si="40"/>
        <v>1.0226442658875092</v>
      </c>
      <c r="AT216">
        <f t="shared" si="41"/>
        <v>1.1394123541390568</v>
      </c>
      <c r="AU216">
        <f t="shared" si="42"/>
        <v>0.84786137062846723</v>
      </c>
      <c r="AV216">
        <f t="shared" si="43"/>
        <v>0.28201016848093208</v>
      </c>
      <c r="AW216">
        <f t="shared" si="44"/>
        <v>0.79651144080069514</v>
      </c>
      <c r="AX216">
        <f t="shared" si="44"/>
        <v>0.87591710127691036</v>
      </c>
    </row>
    <row r="217" spans="1:50" x14ac:dyDescent="0.3">
      <c r="A217" t="s">
        <v>5</v>
      </c>
      <c r="B217" t="str">
        <f>VLOOKUP($A217,class!$A$1:$B$455,2,FALSE)</f>
        <v>Metropolitan District</v>
      </c>
      <c r="C217" t="str">
        <f>IFERROR(VLOOKUP($A217,classifications!A$3:C$334,3,FALSE),VLOOKUP($A217,classifications!I$2:K$28,3,FALSE))</f>
        <v>Predominantly Urban</v>
      </c>
      <c r="D217">
        <f>VLOOKUP($A217,'table 1008C'!$C$10:$O$796,V$3,FALSE)</f>
        <v>203</v>
      </c>
      <c r="E217">
        <f>VLOOKUP($A217,'table 1008C'!$C$10:$O$796,W$3,FALSE)</f>
        <v>154</v>
      </c>
      <c r="F217">
        <f>VLOOKUP($A217,'table 1008C'!$C$10:$O$796,X$3,FALSE)</f>
        <v>74</v>
      </c>
      <c r="G217">
        <f>VLOOKUP($A217,'table 1008C'!$C$10:$O$796,Y$3,FALSE)</f>
        <v>126</v>
      </c>
      <c r="H217">
        <f>VLOOKUP($A217,'table 1008C'!$C$10:$O$796,Z$3,FALSE)</f>
        <v>104</v>
      </c>
      <c r="I217">
        <f>VLOOKUP($A217,'table 1008C'!$C$10:$O$796,AA$3,FALSE)</f>
        <v>191</v>
      </c>
      <c r="J217">
        <f>VLOOKUP($A217,'table 1008C'!$C$10:$O$796,AB$3,FALSE)</f>
        <v>276</v>
      </c>
      <c r="K217">
        <f>VLOOKUP($A217,'table 1008C'!$C$10:$O$796,AC$3,FALSE)</f>
        <v>415</v>
      </c>
      <c r="L217">
        <f>VLOOKUP($A217,'table 1008C'!$C$10:$O$796,AD$3,FALSE)</f>
        <v>228</v>
      </c>
      <c r="M217">
        <f>VLOOKUP($A217,'table 1008C'!$C$10:$O$796,AE$3,FALSE)</f>
        <v>322</v>
      </c>
      <c r="N217">
        <f>VLOOKUP($A217,'table 1008C'!$C$10:$O$796,AF$3,FALSE)</f>
        <v>174</v>
      </c>
      <c r="O217">
        <f>VLOOKUP($A217,'table 1008C'!$C$10:$O$796,AG$3,FALSE)</f>
        <v>98</v>
      </c>
      <c r="V217">
        <f>IF(D217="..","..",VLOOKUP($A217,'16-64 population'!$A$8:$L$432,V$3,FALSE))</f>
        <v>129044</v>
      </c>
      <c r="W217">
        <f>IF(E217="..","..",VLOOKUP($A217,'16-64 population'!$A$8:$L$432,W$3,FALSE))</f>
        <v>129605</v>
      </c>
      <c r="X217">
        <f>IF(F217="..","..",VLOOKUP($A217,'16-64 population'!$A$8:$L$432,X$3,FALSE))</f>
        <v>129902</v>
      </c>
      <c r="Y217">
        <f>IF(G217="..","..",VLOOKUP($A217,'16-64 population'!$A$8:$L$432,Y$3,FALSE))</f>
        <v>128881</v>
      </c>
      <c r="Z217">
        <f>IF(H217="..","..",VLOOKUP($A217,'16-64 population'!$A$8:$L$432,Z$3,FALSE))</f>
        <v>128564</v>
      </c>
      <c r="AA217">
        <f>IF(I217="..","..",VLOOKUP($A217,'16-64 population'!$A$8:$L$432,AA$3,FALSE))</f>
        <v>128349</v>
      </c>
      <c r="AB217">
        <f>IF(J217="..","..",VLOOKUP($A217,'16-64 population'!$A$8:$L$432,AB$3,FALSE))</f>
        <v>127558</v>
      </c>
      <c r="AC217">
        <f>IF(K217="..","..",VLOOKUP($A217,'16-64 population'!$A$8:$L$432,AC$3,FALSE))</f>
        <v>127432</v>
      </c>
      <c r="AD217">
        <f>IF(L217="..","..",VLOOKUP($A217,'16-64 population'!$A$8:$L$432,AD$3,FALSE))</f>
        <v>127339</v>
      </c>
      <c r="AE217">
        <f>IF(M217="..","..",VLOOKUP($A217,'16-64 population'!$A$8:$L$432,AE$3,FALSE))</f>
        <v>127668</v>
      </c>
      <c r="AF217">
        <f>IF(N217="..","..",VLOOKUP($A217,'16-64 population'!$A$8:$L$432,AF$3,FALSE))</f>
        <v>128217</v>
      </c>
      <c r="AG217">
        <f>IF(O217="..","..",VLOOKUP($A217,'16-64 population'!$A$8:$M$432,AG$3,FALSE))</f>
        <v>128563</v>
      </c>
      <c r="AM217">
        <f t="shared" si="34"/>
        <v>1.5731068472768976</v>
      </c>
      <c r="AN217">
        <f t="shared" si="35"/>
        <v>1.1882257628949502</v>
      </c>
      <c r="AO217">
        <f t="shared" si="36"/>
        <v>0.56966020538559847</v>
      </c>
      <c r="AP217">
        <f t="shared" si="37"/>
        <v>0.97764604557692758</v>
      </c>
      <c r="AQ217">
        <f t="shared" si="38"/>
        <v>0.80893562739180491</v>
      </c>
      <c r="AR217">
        <f t="shared" si="39"/>
        <v>1.4881300204910051</v>
      </c>
      <c r="AS217">
        <f t="shared" si="40"/>
        <v>2.1637216011539846</v>
      </c>
      <c r="AT217">
        <f t="shared" si="41"/>
        <v>3.2566388348295563</v>
      </c>
      <c r="AU217">
        <f t="shared" si="42"/>
        <v>1.79049623446077</v>
      </c>
      <c r="AV217">
        <f t="shared" si="43"/>
        <v>2.5221668703198921</v>
      </c>
      <c r="AW217">
        <f t="shared" si="44"/>
        <v>1.3570743349165866</v>
      </c>
      <c r="AX217">
        <f t="shared" si="44"/>
        <v>0.76227219339934515</v>
      </c>
    </row>
    <row r="218" spans="1:50" x14ac:dyDescent="0.3">
      <c r="A218" t="s">
        <v>308</v>
      </c>
      <c r="B218" t="str">
        <f>VLOOKUP($A218,class!$A$1:$B$455,2,FALSE)</f>
        <v>Shire District</v>
      </c>
      <c r="C218" t="str">
        <f>IFERROR(VLOOKUP($A218,classifications!A$3:C$334,3,FALSE),VLOOKUP($A218,classifications!I$2:K$28,3,FALSE))</f>
        <v>Predominantly Rural</v>
      </c>
      <c r="D218">
        <f>VLOOKUP($A218,'table 1008C'!$C$10:$O$796,V$3,FALSE)</f>
        <v>23</v>
      </c>
      <c r="E218">
        <f>VLOOKUP($A218,'table 1008C'!$C$10:$O$796,W$3,FALSE)</f>
        <v>101</v>
      </c>
      <c r="F218">
        <f>VLOOKUP($A218,'table 1008C'!$C$10:$O$796,X$3,FALSE)</f>
        <v>37</v>
      </c>
      <c r="G218">
        <f>VLOOKUP($A218,'table 1008C'!$C$10:$O$796,Y$3,FALSE)</f>
        <v>7</v>
      </c>
      <c r="H218">
        <f>VLOOKUP($A218,'table 1008C'!$C$10:$O$796,Z$3,FALSE)</f>
        <v>46</v>
      </c>
      <c r="I218">
        <f>VLOOKUP($A218,'table 1008C'!$C$10:$O$796,AA$3,FALSE)</f>
        <v>77</v>
      </c>
      <c r="J218">
        <f>VLOOKUP($A218,'table 1008C'!$C$10:$O$796,AB$3,FALSE)</f>
        <v>41</v>
      </c>
      <c r="K218">
        <f>VLOOKUP($A218,'table 1008C'!$C$10:$O$796,AC$3,FALSE)</f>
        <v>143</v>
      </c>
      <c r="L218">
        <f>VLOOKUP($A218,'table 1008C'!$C$10:$O$796,AD$3,FALSE)</f>
        <v>125</v>
      </c>
      <c r="M218">
        <f>VLOOKUP($A218,'table 1008C'!$C$10:$O$796,AE$3,FALSE)</f>
        <v>60</v>
      </c>
      <c r="N218">
        <f>VLOOKUP($A218,'table 1008C'!$C$10:$O$796,AF$3,FALSE)</f>
        <v>59</v>
      </c>
      <c r="O218">
        <f>VLOOKUP($A218,'table 1008C'!$C$10:$O$796,AG$3,FALSE)</f>
        <v>180</v>
      </c>
      <c r="V218">
        <f>IF(D218="..","..",VLOOKUP($A218,'16-64 population'!$A$8:$L$432,V$3,FALSE))</f>
        <v>40191</v>
      </c>
      <c r="W218">
        <f>IF(E218="..","..",VLOOKUP($A218,'16-64 population'!$A$8:$L$432,W$3,FALSE))</f>
        <v>39881</v>
      </c>
      <c r="X218">
        <f>IF(F218="..","..",VLOOKUP($A218,'16-64 population'!$A$8:$L$432,X$3,FALSE))</f>
        <v>39624</v>
      </c>
      <c r="Y218">
        <f>IF(G218="..","..",VLOOKUP($A218,'16-64 population'!$A$8:$L$432,Y$3,FALSE))</f>
        <v>39307</v>
      </c>
      <c r="Z218">
        <f>IF(H218="..","..",VLOOKUP($A218,'16-64 population'!$A$8:$L$432,Z$3,FALSE))</f>
        <v>38895</v>
      </c>
      <c r="AA218">
        <f>IF(I218="..","..",VLOOKUP($A218,'16-64 population'!$A$8:$L$432,AA$3,FALSE))</f>
        <v>38789</v>
      </c>
      <c r="AB218">
        <f>IF(J218="..","..",VLOOKUP($A218,'16-64 population'!$A$8:$L$432,AB$3,FALSE))</f>
        <v>38803</v>
      </c>
      <c r="AC218">
        <f>IF(K218="..","..",VLOOKUP($A218,'16-64 population'!$A$8:$L$432,AC$3,FALSE))</f>
        <v>38810</v>
      </c>
      <c r="AD218">
        <f>IF(L218="..","..",VLOOKUP($A218,'16-64 population'!$A$8:$L$432,AD$3,FALSE))</f>
        <v>39181</v>
      </c>
      <c r="AE218">
        <f>IF(M218="..","..",VLOOKUP($A218,'16-64 population'!$A$8:$L$432,AE$3,FALSE))</f>
        <v>39516</v>
      </c>
      <c r="AF218">
        <f>IF(N218="..","..",VLOOKUP($A218,'16-64 population'!$A$8:$L$432,AF$3,FALSE))</f>
        <v>39604</v>
      </c>
      <c r="AG218">
        <f>IF(O218="..","..",VLOOKUP($A218,'16-64 population'!$A$8:$M$432,AG$3,FALSE))</f>
        <v>39738</v>
      </c>
      <c r="AM218">
        <f t="shared" si="34"/>
        <v>0.57226742305491274</v>
      </c>
      <c r="AN218">
        <f t="shared" si="35"/>
        <v>2.5325342895112959</v>
      </c>
      <c r="AO218">
        <f t="shared" si="36"/>
        <v>0.93377750858065811</v>
      </c>
      <c r="AP218">
        <f t="shared" si="37"/>
        <v>0.17808532831302312</v>
      </c>
      <c r="AQ218">
        <f t="shared" si="38"/>
        <v>1.1826712945108624</v>
      </c>
      <c r="AR218">
        <f t="shared" si="39"/>
        <v>1.9850988682358399</v>
      </c>
      <c r="AS218">
        <f t="shared" si="40"/>
        <v>1.0566193335566838</v>
      </c>
      <c r="AT218">
        <f t="shared" si="41"/>
        <v>3.6846173666580775</v>
      </c>
      <c r="AU218">
        <f t="shared" si="42"/>
        <v>3.190321839667186</v>
      </c>
      <c r="AV218">
        <f t="shared" si="43"/>
        <v>1.5183723048891589</v>
      </c>
      <c r="AW218">
        <f t="shared" si="44"/>
        <v>1.4897485102514898</v>
      </c>
      <c r="AX218">
        <f t="shared" si="44"/>
        <v>4.5296693341386076</v>
      </c>
    </row>
    <row r="219" spans="1:50" x14ac:dyDescent="0.3">
      <c r="A219" t="s">
        <v>196</v>
      </c>
      <c r="B219" t="str">
        <f>VLOOKUP($A219,class!$A$1:$B$455,2,FALSE)</f>
        <v>Shire District</v>
      </c>
      <c r="C219" t="str">
        <f>IFERROR(VLOOKUP($A219,classifications!A$3:C$334,3,FALSE),VLOOKUP($A219,classifications!I$2:K$28,3,FALSE))</f>
        <v>Predominantly Rural</v>
      </c>
      <c r="D219">
        <f>VLOOKUP($A219,'table 1008C'!$C$10:$O$796,V$3,FALSE)</f>
        <v>101</v>
      </c>
      <c r="E219">
        <f>VLOOKUP($A219,'table 1008C'!$C$10:$O$796,W$3,FALSE)</f>
        <v>61</v>
      </c>
      <c r="F219">
        <f>VLOOKUP($A219,'table 1008C'!$C$10:$O$796,X$3,FALSE)</f>
        <v>63</v>
      </c>
      <c r="G219">
        <f>VLOOKUP($A219,'table 1008C'!$C$10:$O$796,Y$3,FALSE)</f>
        <v>142</v>
      </c>
      <c r="H219">
        <f>VLOOKUP($A219,'table 1008C'!$C$10:$O$796,Z$3,FALSE)</f>
        <v>157</v>
      </c>
      <c r="I219">
        <f>VLOOKUP($A219,'table 1008C'!$C$10:$O$796,AA$3,FALSE)</f>
        <v>106</v>
      </c>
      <c r="J219">
        <f>VLOOKUP($A219,'table 1008C'!$C$10:$O$796,AB$3,FALSE)</f>
        <v>133</v>
      </c>
      <c r="K219">
        <f>VLOOKUP($A219,'table 1008C'!$C$10:$O$796,AC$3,FALSE)</f>
        <v>136</v>
      </c>
      <c r="L219">
        <f>VLOOKUP($A219,'table 1008C'!$C$10:$O$796,AD$3,FALSE)</f>
        <v>175</v>
      </c>
      <c r="M219">
        <f>VLOOKUP($A219,'table 1008C'!$C$10:$O$796,AE$3,FALSE)</f>
        <v>102</v>
      </c>
      <c r="N219">
        <f>VLOOKUP($A219,'table 1008C'!$C$10:$O$796,AF$3,FALSE)</f>
        <v>140</v>
      </c>
      <c r="O219">
        <f>VLOOKUP($A219,'table 1008C'!$C$10:$O$796,AG$3,FALSE)</f>
        <v>153</v>
      </c>
      <c r="V219">
        <f>IF(D219="..","..",VLOOKUP($A219,'16-64 population'!$A$8:$L$432,V$3,FALSE))</f>
        <v>59670</v>
      </c>
      <c r="W219">
        <f>IF(E219="..","..",VLOOKUP($A219,'16-64 population'!$A$8:$L$432,W$3,FALSE))</f>
        <v>59579</v>
      </c>
      <c r="X219">
        <f>IF(F219="..","..",VLOOKUP($A219,'16-64 population'!$A$8:$L$432,X$3,FALSE))</f>
        <v>59525</v>
      </c>
      <c r="Y219">
        <f>IF(G219="..","..",VLOOKUP($A219,'16-64 population'!$A$8:$L$432,Y$3,FALSE))</f>
        <v>59083</v>
      </c>
      <c r="Z219">
        <f>IF(H219="..","..",VLOOKUP($A219,'16-64 population'!$A$8:$L$432,Z$3,FALSE))</f>
        <v>59132</v>
      </c>
      <c r="AA219">
        <f>IF(I219="..","..",VLOOKUP($A219,'16-64 population'!$A$8:$L$432,AA$3,FALSE))</f>
        <v>59583</v>
      </c>
      <c r="AB219">
        <f>IF(J219="..","..",VLOOKUP($A219,'16-64 population'!$A$8:$L$432,AB$3,FALSE))</f>
        <v>60398</v>
      </c>
      <c r="AC219">
        <f>IF(K219="..","..",VLOOKUP($A219,'16-64 population'!$A$8:$L$432,AC$3,FALSE))</f>
        <v>61100</v>
      </c>
      <c r="AD219">
        <f>IF(L219="..","..",VLOOKUP($A219,'16-64 population'!$A$8:$L$432,AD$3,FALSE))</f>
        <v>62000</v>
      </c>
      <c r="AE219">
        <f>IF(M219="..","..",VLOOKUP($A219,'16-64 population'!$A$8:$L$432,AE$3,FALSE))</f>
        <v>63008</v>
      </c>
      <c r="AF219">
        <f>IF(N219="..","..",VLOOKUP($A219,'16-64 population'!$A$8:$L$432,AF$3,FALSE))</f>
        <v>63839</v>
      </c>
      <c r="AG219">
        <f>IF(O219="..","..",VLOOKUP($A219,'16-64 population'!$A$8:$M$432,AG$3,FALSE))</f>
        <v>64708</v>
      </c>
      <c r="AM219">
        <f t="shared" si="34"/>
        <v>1.6926428691134574</v>
      </c>
      <c r="AN219">
        <f t="shared" si="35"/>
        <v>1.0238506856442706</v>
      </c>
      <c r="AO219">
        <f t="shared" si="36"/>
        <v>1.0583788324233516</v>
      </c>
      <c r="AP219">
        <f t="shared" si="37"/>
        <v>2.403398608736862</v>
      </c>
      <c r="AQ219">
        <f t="shared" si="38"/>
        <v>2.6550767773794224</v>
      </c>
      <c r="AR219">
        <f t="shared" si="39"/>
        <v>1.7790309316415758</v>
      </c>
      <c r="AS219">
        <f t="shared" si="40"/>
        <v>2.2020596708500282</v>
      </c>
      <c r="AT219">
        <f t="shared" si="41"/>
        <v>2.2258592471358427</v>
      </c>
      <c r="AU219">
        <f t="shared" si="42"/>
        <v>2.8225806451612905</v>
      </c>
      <c r="AV219">
        <f t="shared" si="43"/>
        <v>1.6188420518029456</v>
      </c>
      <c r="AW219">
        <f t="shared" si="44"/>
        <v>2.1930168079073922</v>
      </c>
      <c r="AX219">
        <f t="shared" si="44"/>
        <v>2.364468071954009</v>
      </c>
    </row>
    <row r="220" spans="1:50" x14ac:dyDescent="0.3">
      <c r="A220" t="s">
        <v>321</v>
      </c>
      <c r="B220" t="str">
        <f>VLOOKUP($A220,class!$A$1:$B$455,2,FALSE)</f>
        <v>Shire County</v>
      </c>
      <c r="C220" t="str">
        <f>IFERROR(VLOOKUP($A220,classifications!A$3:C$334,3,FALSE),VLOOKUP($A220,classifications!I$2:K$28,3,FALSE))</f>
        <v>Predominantly Rural</v>
      </c>
      <c r="D220">
        <f>VLOOKUP($A220,'table 1008C'!$C$10:$O$796,V$3,FALSE)</f>
        <v>324</v>
      </c>
      <c r="E220">
        <f>VLOOKUP($A220,'table 1008C'!$C$10:$O$796,W$3,FALSE)</f>
        <v>615</v>
      </c>
      <c r="F220">
        <f>VLOOKUP($A220,'table 1008C'!$C$10:$O$796,X$3,FALSE)</f>
        <v>676</v>
      </c>
      <c r="G220">
        <f>VLOOKUP($A220,'table 1008C'!$C$10:$O$796,Y$3,FALSE)</f>
        <v>367</v>
      </c>
      <c r="H220">
        <f>VLOOKUP($A220,'table 1008C'!$C$10:$O$796,Z$3,FALSE)</f>
        <v>352</v>
      </c>
      <c r="I220">
        <f>VLOOKUP($A220,'table 1008C'!$C$10:$O$796,AA$3,FALSE)</f>
        <v>655</v>
      </c>
      <c r="J220">
        <f>VLOOKUP($A220,'table 1008C'!$C$10:$O$796,AB$3,FALSE)</f>
        <v>277</v>
      </c>
      <c r="K220">
        <f>VLOOKUP($A220,'table 1008C'!$C$10:$O$796,AC$3,FALSE)</f>
        <v>446</v>
      </c>
      <c r="L220">
        <f>VLOOKUP($A220,'table 1008C'!$C$10:$O$796,AD$3,FALSE)</f>
        <v>524</v>
      </c>
      <c r="M220">
        <f>VLOOKUP($A220,'table 1008C'!$C$10:$O$796,AE$3,FALSE)</f>
        <v>845</v>
      </c>
      <c r="N220">
        <f>VLOOKUP($A220,'table 1008C'!$C$10:$O$796,AF$3,FALSE)</f>
        <v>949</v>
      </c>
      <c r="O220">
        <f>VLOOKUP($A220,'table 1008C'!$C$10:$O$796,AG$3,FALSE)</f>
        <v>881</v>
      </c>
      <c r="V220">
        <f>IF(D220="..","..",VLOOKUP($A220,'16-64 population'!$A$8:$L$432,V$3,FALSE))</f>
        <v>374166</v>
      </c>
      <c r="W220">
        <f>IF(E220="..","..",VLOOKUP($A220,'16-64 population'!$A$8:$L$432,W$3,FALSE))</f>
        <v>373920</v>
      </c>
      <c r="X220">
        <f>IF(F220="..","..",VLOOKUP($A220,'16-64 population'!$A$8:$L$432,X$3,FALSE))</f>
        <v>373401</v>
      </c>
      <c r="Y220">
        <f>IF(G220="..","..",VLOOKUP($A220,'16-64 population'!$A$8:$L$432,Y$3,FALSE))</f>
        <v>370403</v>
      </c>
      <c r="Z220">
        <f>IF(H220="..","..",VLOOKUP($A220,'16-64 population'!$A$8:$L$432,Z$3,FALSE))</f>
        <v>368110</v>
      </c>
      <c r="AA220">
        <f>IF(I220="..","..",VLOOKUP($A220,'16-64 population'!$A$8:$L$432,AA$3,FALSE))</f>
        <v>364818</v>
      </c>
      <c r="AB220">
        <f>IF(J220="..","..",VLOOKUP($A220,'16-64 population'!$A$8:$L$432,AB$3,FALSE))</f>
        <v>363100</v>
      </c>
      <c r="AC220">
        <f>IF(K220="..","..",VLOOKUP($A220,'16-64 population'!$A$8:$L$432,AC$3,FALSE))</f>
        <v>363050</v>
      </c>
      <c r="AD220">
        <f>IF(L220="..","..",VLOOKUP($A220,'16-64 population'!$A$8:$L$432,AD$3,FALSE))</f>
        <v>361966</v>
      </c>
      <c r="AE220">
        <f>IF(M220="..","..",VLOOKUP($A220,'16-64 population'!$A$8:$L$432,AE$3,FALSE))</f>
        <v>361732</v>
      </c>
      <c r="AF220">
        <f>IF(N220="..","..",VLOOKUP($A220,'16-64 population'!$A$8:$L$432,AF$3,FALSE))</f>
        <v>361843</v>
      </c>
      <c r="AG220">
        <f>IF(O220="..","..",VLOOKUP($A220,'16-64 population'!$A$8:$M$432,AG$3,FALSE))</f>
        <v>362222</v>
      </c>
      <c r="AM220">
        <f t="shared" si="34"/>
        <v>0.86592581902150378</v>
      </c>
      <c r="AN220">
        <f t="shared" si="35"/>
        <v>1.6447368421052631</v>
      </c>
      <c r="AO220">
        <f t="shared" si="36"/>
        <v>1.8103861532240137</v>
      </c>
      <c r="AP220">
        <f t="shared" si="37"/>
        <v>0.99081270940030175</v>
      </c>
      <c r="AQ220">
        <f t="shared" si="38"/>
        <v>0.95623590774496747</v>
      </c>
      <c r="AR220">
        <f t="shared" si="39"/>
        <v>1.7954157963696968</v>
      </c>
      <c r="AS220">
        <f t="shared" si="40"/>
        <v>0.76287524098044612</v>
      </c>
      <c r="AT220">
        <f t="shared" si="41"/>
        <v>1.2284809254923563</v>
      </c>
      <c r="AU220">
        <f t="shared" si="42"/>
        <v>1.4476497792610354</v>
      </c>
      <c r="AV220">
        <f t="shared" si="43"/>
        <v>2.3359835458295088</v>
      </c>
      <c r="AW220">
        <f t="shared" si="44"/>
        <v>2.6226844239076064</v>
      </c>
      <c r="AX220">
        <f t="shared" si="44"/>
        <v>2.4322100811104792</v>
      </c>
    </row>
    <row r="221" spans="1:50" x14ac:dyDescent="0.3">
      <c r="A221" t="s">
        <v>307</v>
      </c>
      <c r="B221" t="str">
        <f>VLOOKUP($A221,class!$A$1:$B$455,2,FALSE)</f>
        <v>Shire District</v>
      </c>
      <c r="C221" t="str">
        <f>IFERROR(VLOOKUP($A221,classifications!A$3:C$334,3,FALSE),VLOOKUP($A221,classifications!I$2:K$28,3,FALSE))</f>
        <v>Predominantly Urban</v>
      </c>
      <c r="D221">
        <f>VLOOKUP($A221,'table 1008C'!$C$10:$O$796,V$3,FALSE)</f>
        <v>430</v>
      </c>
      <c r="E221">
        <f>VLOOKUP($A221,'table 1008C'!$C$10:$O$796,W$3,FALSE)</f>
        <v>170</v>
      </c>
      <c r="F221">
        <f>VLOOKUP($A221,'table 1008C'!$C$10:$O$796,X$3,FALSE)</f>
        <v>115</v>
      </c>
      <c r="G221">
        <f>VLOOKUP($A221,'table 1008C'!$C$10:$O$796,Y$3,FALSE)</f>
        <v>287</v>
      </c>
      <c r="H221">
        <f>VLOOKUP($A221,'table 1008C'!$C$10:$O$796,Z$3,FALSE)</f>
        <v>274</v>
      </c>
      <c r="I221">
        <f>VLOOKUP($A221,'table 1008C'!$C$10:$O$796,AA$3,FALSE)</f>
        <v>228</v>
      </c>
      <c r="J221">
        <f>VLOOKUP($A221,'table 1008C'!$C$10:$O$796,AB$3,FALSE)</f>
        <v>71</v>
      </c>
      <c r="K221">
        <f>VLOOKUP($A221,'table 1008C'!$C$10:$O$796,AC$3,FALSE)</f>
        <v>207</v>
      </c>
      <c r="L221">
        <f>VLOOKUP($A221,'table 1008C'!$C$10:$O$796,AD$3,FALSE)</f>
        <v>182</v>
      </c>
      <c r="M221">
        <f>VLOOKUP($A221,'table 1008C'!$C$10:$O$796,AE$3,FALSE)</f>
        <v>166</v>
      </c>
      <c r="N221">
        <f>VLOOKUP($A221,'table 1008C'!$C$10:$O$796,AF$3,FALSE)</f>
        <v>203</v>
      </c>
      <c r="O221">
        <f>VLOOKUP($A221,'table 1008C'!$C$10:$O$796,AG$3,FALSE)</f>
        <v>236</v>
      </c>
      <c r="V221">
        <f>IF(D221="..","..",VLOOKUP($A221,'16-64 population'!$A$8:$L$432,V$3,FALSE))</f>
        <v>138716</v>
      </c>
      <c r="W221">
        <f>IF(E221="..","..",VLOOKUP($A221,'16-64 population'!$A$8:$L$432,W$3,FALSE))</f>
        <v>139617</v>
      </c>
      <c r="X221">
        <f>IF(F221="..","..",VLOOKUP($A221,'16-64 population'!$A$8:$L$432,X$3,FALSE))</f>
        <v>140790</v>
      </c>
      <c r="Y221">
        <f>IF(G221="..","..",VLOOKUP($A221,'16-64 population'!$A$8:$L$432,Y$3,FALSE))</f>
        <v>140648</v>
      </c>
      <c r="Z221">
        <f>IF(H221="..","..",VLOOKUP($A221,'16-64 population'!$A$8:$L$432,Z$3,FALSE))</f>
        <v>140473</v>
      </c>
      <c r="AA221">
        <f>IF(I221="..","..",VLOOKUP($A221,'16-64 population'!$A$8:$L$432,AA$3,FALSE))</f>
        <v>141446</v>
      </c>
      <c r="AB221">
        <f>IF(J221="..","..",VLOOKUP($A221,'16-64 population'!$A$8:$L$432,AB$3,FALSE))</f>
        <v>142688</v>
      </c>
      <c r="AC221">
        <f>IF(K221="..","..",VLOOKUP($A221,'16-64 population'!$A$8:$L$432,AC$3,FALSE))</f>
        <v>143888</v>
      </c>
      <c r="AD221">
        <f>IF(L221="..","..",VLOOKUP($A221,'16-64 population'!$A$8:$L$432,AD$3,FALSE))</f>
        <v>143611</v>
      </c>
      <c r="AE221">
        <f>IF(M221="..","..",VLOOKUP($A221,'16-64 population'!$A$8:$L$432,AE$3,FALSE))</f>
        <v>142010</v>
      </c>
      <c r="AF221">
        <f>IF(N221="..","..",VLOOKUP($A221,'16-64 population'!$A$8:$L$432,AF$3,FALSE))</f>
        <v>140698</v>
      </c>
      <c r="AG221">
        <f>IF(O221="..","..",VLOOKUP($A221,'16-64 population'!$A$8:$M$432,AG$3,FALSE))</f>
        <v>139970</v>
      </c>
      <c r="AM221">
        <f t="shared" si="34"/>
        <v>3.0998587041148822</v>
      </c>
      <c r="AN221">
        <f t="shared" si="35"/>
        <v>1.2176167658666208</v>
      </c>
      <c r="AO221">
        <f t="shared" si="36"/>
        <v>0.81681937637616309</v>
      </c>
      <c r="AP221">
        <f t="shared" si="37"/>
        <v>2.0405551447585464</v>
      </c>
      <c r="AQ221">
        <f t="shared" si="38"/>
        <v>1.9505527752664211</v>
      </c>
      <c r="AR221">
        <f t="shared" si="39"/>
        <v>1.6119225711578977</v>
      </c>
      <c r="AS221">
        <f t="shared" si="40"/>
        <v>0.49758914554832928</v>
      </c>
      <c r="AT221">
        <f t="shared" si="41"/>
        <v>1.4386189258312021</v>
      </c>
      <c r="AU221">
        <f t="shared" si="42"/>
        <v>1.2673123925047525</v>
      </c>
      <c r="AV221">
        <f t="shared" si="43"/>
        <v>1.1689317653686362</v>
      </c>
      <c r="AW221">
        <f t="shared" si="44"/>
        <v>1.4428065786294046</v>
      </c>
      <c r="AX221">
        <f t="shared" si="44"/>
        <v>1.6860755876259199</v>
      </c>
    </row>
    <row r="222" spans="1:50" x14ac:dyDescent="0.3">
      <c r="A222" t="s">
        <v>290</v>
      </c>
      <c r="B222" t="str">
        <f>VLOOKUP($A222,class!$A$1:$B$455,2,FALSE)</f>
        <v>Shire County</v>
      </c>
      <c r="C222" t="str">
        <f>IFERROR(VLOOKUP($A222,classifications!A$3:C$334,3,FALSE),VLOOKUP($A222,classifications!I$2:K$28,3,FALSE))</f>
        <v>Urban with Significant Rural</v>
      </c>
      <c r="D222">
        <f>VLOOKUP($A222,'table 1008C'!$C$10:$O$796,V$3,FALSE)</f>
        <v>944</v>
      </c>
      <c r="E222">
        <f>VLOOKUP($A222,'table 1008C'!$C$10:$O$796,W$3,FALSE)</f>
        <v>900</v>
      </c>
      <c r="F222">
        <f>VLOOKUP($A222,'table 1008C'!$C$10:$O$796,X$3,FALSE)</f>
        <v>603</v>
      </c>
      <c r="G222">
        <f>VLOOKUP($A222,'table 1008C'!$C$10:$O$796,Y$3,FALSE)</f>
        <v>768</v>
      </c>
      <c r="H222">
        <f>VLOOKUP($A222,'table 1008C'!$C$10:$O$796,Z$3,FALSE)</f>
        <v>787</v>
      </c>
      <c r="I222">
        <f>VLOOKUP($A222,'table 1008C'!$C$10:$O$796,AA$3,FALSE)</f>
        <v>768</v>
      </c>
      <c r="J222">
        <f>VLOOKUP($A222,'table 1008C'!$C$10:$O$796,AB$3,FALSE)</f>
        <v>615</v>
      </c>
      <c r="K222">
        <f>VLOOKUP($A222,'table 1008C'!$C$10:$O$796,AC$3,FALSE)</f>
        <v>887</v>
      </c>
      <c r="L222">
        <f>VLOOKUP($A222,'table 1008C'!$C$10:$O$796,AD$3,FALSE)</f>
        <v>759</v>
      </c>
      <c r="M222">
        <f>VLOOKUP($A222,'table 1008C'!$C$10:$O$796,AE$3,FALSE)</f>
        <v>1017</v>
      </c>
      <c r="N222">
        <f>VLOOKUP($A222,'table 1008C'!$C$10:$O$796,AF$3,FALSE)</f>
        <v>603</v>
      </c>
      <c r="O222">
        <f>VLOOKUP($A222,'table 1008C'!$C$10:$O$796,AG$3,FALSE)</f>
        <v>820</v>
      </c>
      <c r="V222">
        <f>IF(D222="..","..",VLOOKUP($A222,'16-64 population'!$A$8:$L$432,V$3,FALSE))</f>
        <v>445878</v>
      </c>
      <c r="W222">
        <f>IF(E222="..","..",VLOOKUP($A222,'16-64 population'!$A$8:$L$432,W$3,FALSE))</f>
        <v>446617</v>
      </c>
      <c r="X222">
        <f>IF(F222="..","..",VLOOKUP($A222,'16-64 population'!$A$8:$L$432,X$3,FALSE))</f>
        <v>448332</v>
      </c>
      <c r="Y222">
        <f>IF(G222="..","..",VLOOKUP($A222,'16-64 population'!$A$8:$L$432,Y$3,FALSE))</f>
        <v>447023</v>
      </c>
      <c r="Z222">
        <f>IF(H222="..","..",VLOOKUP($A222,'16-64 population'!$A$8:$L$432,Z$3,FALSE))</f>
        <v>446466</v>
      </c>
      <c r="AA222">
        <f>IF(I222="..","..",VLOOKUP($A222,'16-64 population'!$A$8:$L$432,AA$3,FALSE))</f>
        <v>448400</v>
      </c>
      <c r="AB222">
        <f>IF(J222="..","..",VLOOKUP($A222,'16-64 population'!$A$8:$L$432,AB$3,FALSE))</f>
        <v>451590</v>
      </c>
      <c r="AC222">
        <f>IF(K222="..","..",VLOOKUP($A222,'16-64 population'!$A$8:$L$432,AC$3,FALSE))</f>
        <v>455708</v>
      </c>
      <c r="AD222">
        <f>IF(L222="..","..",VLOOKUP($A222,'16-64 population'!$A$8:$L$432,AD$3,FALSE))</f>
        <v>459025</v>
      </c>
      <c r="AE222">
        <f>IF(M222="..","..",VLOOKUP($A222,'16-64 population'!$A$8:$L$432,AE$3,FALSE))</f>
        <v>460502</v>
      </c>
      <c r="AF222">
        <f>IF(N222="..","..",VLOOKUP($A222,'16-64 population'!$A$8:$L$432,AF$3,FALSE))</f>
        <v>461845</v>
      </c>
      <c r="AG222">
        <f>IF(O222="..","..",VLOOKUP($A222,'16-64 population'!$A$8:$M$432,AG$3,FALSE))</f>
        <v>463408</v>
      </c>
      <c r="AM222">
        <f t="shared" si="34"/>
        <v>2.1171710647307114</v>
      </c>
      <c r="AN222">
        <f t="shared" si="35"/>
        <v>2.0151494457219497</v>
      </c>
      <c r="AO222">
        <f t="shared" si="36"/>
        <v>1.3449854125960226</v>
      </c>
      <c r="AP222">
        <f t="shared" si="37"/>
        <v>1.71803240549144</v>
      </c>
      <c r="AQ222">
        <f t="shared" si="38"/>
        <v>1.7627322125313014</v>
      </c>
      <c r="AR222">
        <f t="shared" si="39"/>
        <v>1.7127564674397859</v>
      </c>
      <c r="AS222">
        <f t="shared" si="40"/>
        <v>1.3618547797781173</v>
      </c>
      <c r="AT222">
        <f t="shared" si="41"/>
        <v>1.946421831523695</v>
      </c>
      <c r="AU222">
        <f t="shared" si="42"/>
        <v>1.6535047110723817</v>
      </c>
      <c r="AV222">
        <f t="shared" si="43"/>
        <v>2.2084594638025457</v>
      </c>
      <c r="AW222">
        <f t="shared" si="44"/>
        <v>1.3056328421873138</v>
      </c>
      <c r="AX222">
        <f t="shared" si="44"/>
        <v>1.769499015985913</v>
      </c>
    </row>
    <row r="223" spans="1:50" x14ac:dyDescent="0.3">
      <c r="A223" t="s">
        <v>75</v>
      </c>
      <c r="B223" t="str">
        <f>VLOOKUP($A223,class!$A$1:$B$455,2,FALSE)</f>
        <v>Unitary Authority</v>
      </c>
      <c r="C223" t="str">
        <f>IFERROR(VLOOKUP($A223,classifications!A$3:C$334,3,FALSE),VLOOKUP($A223,classifications!I$2:K$28,3,FALSE))</f>
        <v>Predominantly Rural</v>
      </c>
      <c r="D223">
        <f>VLOOKUP($A223,'table 1008C'!$C$10:$O$796,V$3,FALSE)</f>
        <v>195</v>
      </c>
      <c r="E223">
        <f>VLOOKUP($A223,'table 1008C'!$C$10:$O$796,W$3,FALSE)</f>
        <v>195</v>
      </c>
      <c r="F223">
        <f>VLOOKUP($A223,'table 1008C'!$C$10:$O$796,X$3,FALSE)</f>
        <v>154</v>
      </c>
      <c r="G223">
        <f>VLOOKUP($A223,'table 1008C'!$C$10:$O$796,Y$3,FALSE)</f>
        <v>116</v>
      </c>
      <c r="H223">
        <f>VLOOKUP($A223,'table 1008C'!$C$10:$O$796,Z$3,FALSE)</f>
        <v>264</v>
      </c>
      <c r="I223">
        <f>VLOOKUP($A223,'table 1008C'!$C$10:$O$796,AA$3,FALSE)</f>
        <v>492</v>
      </c>
      <c r="J223">
        <f>VLOOKUP($A223,'table 1008C'!$C$10:$O$796,AB$3,FALSE)</f>
        <v>227</v>
      </c>
      <c r="K223">
        <f>VLOOKUP($A223,'table 1008C'!$C$10:$O$796,AC$3,FALSE)</f>
        <v>366</v>
      </c>
      <c r="L223">
        <f>VLOOKUP($A223,'table 1008C'!$C$10:$O$796,AD$3,FALSE)</f>
        <v>339</v>
      </c>
      <c r="M223">
        <f>VLOOKUP($A223,'table 1008C'!$C$10:$O$796,AE$3,FALSE)</f>
        <v>453</v>
      </c>
      <c r="N223">
        <f>VLOOKUP($A223,'table 1008C'!$C$10:$O$796,AF$3,FALSE)</f>
        <v>538</v>
      </c>
      <c r="O223">
        <f>VLOOKUP($A223,'table 1008C'!$C$10:$O$796,AG$3,FALSE)</f>
        <v>295</v>
      </c>
      <c r="V223">
        <f>IF(D223="..","..",VLOOKUP($A223,'16-64 population'!$A$8:$L$432,V$3,FALSE))</f>
        <v>199659</v>
      </c>
      <c r="W223">
        <f>IF(E223="..","..",VLOOKUP($A223,'16-64 population'!$A$8:$L$432,W$3,FALSE))</f>
        <v>199242</v>
      </c>
      <c r="X223">
        <f>IF(F223="..","..",VLOOKUP($A223,'16-64 population'!$A$8:$L$432,X$3,FALSE))</f>
        <v>198703</v>
      </c>
      <c r="Y223">
        <f>IF(G223="..","..",VLOOKUP($A223,'16-64 population'!$A$8:$L$432,Y$3,FALSE))</f>
        <v>196309</v>
      </c>
      <c r="Z223">
        <f>IF(H223="..","..",VLOOKUP($A223,'16-64 population'!$A$8:$L$432,Z$3,FALSE))</f>
        <v>194409</v>
      </c>
      <c r="AA223">
        <f>IF(I223="..","..",VLOOKUP($A223,'16-64 population'!$A$8:$L$432,AA$3,FALSE))</f>
        <v>193069</v>
      </c>
      <c r="AB223">
        <f>IF(J223="..","..",VLOOKUP($A223,'16-64 population'!$A$8:$L$432,AB$3,FALSE))</f>
        <v>191648</v>
      </c>
      <c r="AC223">
        <f>IF(K223="..","..",VLOOKUP($A223,'16-64 population'!$A$8:$L$432,AC$3,FALSE))</f>
        <v>190934</v>
      </c>
      <c r="AD223">
        <f>IF(L223="..","..",VLOOKUP($A223,'16-64 population'!$A$8:$L$432,AD$3,FALSE))</f>
        <v>190567</v>
      </c>
      <c r="AE223">
        <f>IF(M223="..","..",VLOOKUP($A223,'16-64 population'!$A$8:$L$432,AE$3,FALSE))</f>
        <v>190194</v>
      </c>
      <c r="AF223">
        <f>IF(N223="..","..",VLOOKUP($A223,'16-64 population'!$A$8:$L$432,AF$3,FALSE))</f>
        <v>190208</v>
      </c>
      <c r="AG223">
        <f>IF(O223="..","..",VLOOKUP($A223,'16-64 population'!$A$8:$M$432,AG$3,FALSE))</f>
        <v>190384</v>
      </c>
      <c r="AM223">
        <f t="shared" si="34"/>
        <v>0.97666521419019436</v>
      </c>
      <c r="AN223">
        <f t="shared" si="35"/>
        <v>0.9787093082783751</v>
      </c>
      <c r="AO223">
        <f t="shared" si="36"/>
        <v>0.77502604389465679</v>
      </c>
      <c r="AP223">
        <f t="shared" si="37"/>
        <v>0.5909051546286721</v>
      </c>
      <c r="AQ223">
        <f t="shared" si="38"/>
        <v>1.3579618227551193</v>
      </c>
      <c r="AR223">
        <f t="shared" si="39"/>
        <v>2.5483117434699514</v>
      </c>
      <c r="AS223">
        <f t="shared" si="40"/>
        <v>1.1844631825012524</v>
      </c>
      <c r="AT223">
        <f t="shared" si="41"/>
        <v>1.9168927482795102</v>
      </c>
      <c r="AU223">
        <f t="shared" si="42"/>
        <v>1.7789019085151154</v>
      </c>
      <c r="AV223">
        <f t="shared" si="43"/>
        <v>2.3817786050033125</v>
      </c>
      <c r="AW223">
        <f t="shared" si="44"/>
        <v>2.8284825033647376</v>
      </c>
      <c r="AX223">
        <f t="shared" si="44"/>
        <v>1.5494999579796622</v>
      </c>
    </row>
    <row r="224" spans="1:50" x14ac:dyDescent="0.3">
      <c r="A224" t="s">
        <v>281</v>
      </c>
      <c r="B224" t="str">
        <f>VLOOKUP($A224,class!$A$1:$B$455,2,FALSE)</f>
        <v>Shire District</v>
      </c>
      <c r="C224" t="str">
        <f>IFERROR(VLOOKUP($A224,classifications!A$3:C$334,3,FALSE),VLOOKUP($A224,classifications!I$2:K$28,3,FALSE))</f>
        <v>Predominantly Urban</v>
      </c>
      <c r="D224">
        <f>VLOOKUP($A224,'table 1008C'!$C$10:$O$796,V$3,FALSE)</f>
        <v>226</v>
      </c>
      <c r="E224">
        <f>VLOOKUP($A224,'table 1008C'!$C$10:$O$796,W$3,FALSE)</f>
        <v>184</v>
      </c>
      <c r="F224">
        <f>VLOOKUP($A224,'table 1008C'!$C$10:$O$796,X$3,FALSE)</f>
        <v>189</v>
      </c>
      <c r="G224">
        <f>VLOOKUP($A224,'table 1008C'!$C$10:$O$796,Y$3,FALSE)</f>
        <v>166</v>
      </c>
      <c r="H224">
        <f>VLOOKUP($A224,'table 1008C'!$C$10:$O$796,Z$3,FALSE)</f>
        <v>77</v>
      </c>
      <c r="I224">
        <f>VLOOKUP($A224,'table 1008C'!$C$10:$O$796,AA$3,FALSE)</f>
        <v>107</v>
      </c>
      <c r="J224">
        <f>VLOOKUP($A224,'table 1008C'!$C$10:$O$796,AB$3,FALSE)</f>
        <v>25</v>
      </c>
      <c r="K224">
        <f>VLOOKUP($A224,'table 1008C'!$C$10:$O$796,AC$3,FALSE)</f>
        <v>116</v>
      </c>
      <c r="L224">
        <f>VLOOKUP($A224,'table 1008C'!$C$10:$O$796,AD$3,FALSE)</f>
        <v>74</v>
      </c>
      <c r="M224">
        <f>VLOOKUP($A224,'table 1008C'!$C$10:$O$796,AE$3,FALSE)</f>
        <v>173</v>
      </c>
      <c r="N224">
        <f>VLOOKUP($A224,'table 1008C'!$C$10:$O$796,AF$3,FALSE)</f>
        <v>196</v>
      </c>
      <c r="O224">
        <f>VLOOKUP($A224,'table 1008C'!$C$10:$O$796,AG$3,FALSE)</f>
        <v>21</v>
      </c>
      <c r="V224">
        <f>IF(D224="..","..",VLOOKUP($A224,'16-64 population'!$A$8:$L$432,V$3,FALSE))</f>
        <v>88893</v>
      </c>
      <c r="W224">
        <f>IF(E224="..","..",VLOOKUP($A224,'16-64 population'!$A$8:$L$432,W$3,FALSE))</f>
        <v>90329</v>
      </c>
      <c r="X224">
        <f>IF(F224="..","..",VLOOKUP($A224,'16-64 population'!$A$8:$L$432,X$3,FALSE))</f>
        <v>91062</v>
      </c>
      <c r="Y224">
        <f>IF(G224="..","..",VLOOKUP($A224,'16-64 population'!$A$8:$L$432,Y$3,FALSE))</f>
        <v>91703</v>
      </c>
      <c r="Z224">
        <f>IF(H224="..","..",VLOOKUP($A224,'16-64 population'!$A$8:$L$432,Z$3,FALSE))</f>
        <v>92225</v>
      </c>
      <c r="AA224">
        <f>IF(I224="..","..",VLOOKUP($A224,'16-64 population'!$A$8:$L$432,AA$3,FALSE))</f>
        <v>93099</v>
      </c>
      <c r="AB224">
        <f>IF(J224="..","..",VLOOKUP($A224,'16-64 population'!$A$8:$L$432,AB$3,FALSE))</f>
        <v>94168</v>
      </c>
      <c r="AC224">
        <f>IF(K224="..","..",VLOOKUP($A224,'16-64 population'!$A$8:$L$432,AC$3,FALSE))</f>
        <v>95330</v>
      </c>
      <c r="AD224">
        <f>IF(L224="..","..",VLOOKUP($A224,'16-64 population'!$A$8:$L$432,AD$3,FALSE))</f>
        <v>95592</v>
      </c>
      <c r="AE224">
        <f>IF(M224="..","..",VLOOKUP($A224,'16-64 population'!$A$8:$L$432,AE$3,FALSE))</f>
        <v>96284</v>
      </c>
      <c r="AF224">
        <f>IF(N224="..","..",VLOOKUP($A224,'16-64 population'!$A$8:$L$432,AF$3,FALSE))</f>
        <v>95559</v>
      </c>
      <c r="AG224">
        <f>IF(O224="..","..",VLOOKUP($A224,'16-64 population'!$A$8:$M$432,AG$3,FALSE))</f>
        <v>97089</v>
      </c>
      <c r="AM224">
        <f t="shared" si="34"/>
        <v>2.5423824148133147</v>
      </c>
      <c r="AN224">
        <f t="shared" si="35"/>
        <v>2.0369980847789746</v>
      </c>
      <c r="AO224">
        <f t="shared" si="36"/>
        <v>2.0755089938723068</v>
      </c>
      <c r="AP224">
        <f t="shared" si="37"/>
        <v>1.8101915967852742</v>
      </c>
      <c r="AQ224">
        <f t="shared" si="38"/>
        <v>0.83491461100569264</v>
      </c>
      <c r="AR224">
        <f t="shared" si="39"/>
        <v>1.149314170936315</v>
      </c>
      <c r="AS224">
        <f t="shared" si="40"/>
        <v>0.26548296661286208</v>
      </c>
      <c r="AT224">
        <f t="shared" si="41"/>
        <v>1.2168257631385713</v>
      </c>
      <c r="AU224">
        <f t="shared" si="42"/>
        <v>0.77412335760314677</v>
      </c>
      <c r="AV224">
        <f t="shared" si="43"/>
        <v>1.7967678949773584</v>
      </c>
      <c r="AW224">
        <f t="shared" si="44"/>
        <v>2.0510888560993732</v>
      </c>
      <c r="AX224">
        <f t="shared" si="44"/>
        <v>0.2162963878503229</v>
      </c>
    </row>
    <row r="225" spans="1:50" x14ac:dyDescent="0.3">
      <c r="A225" t="s">
        <v>78</v>
      </c>
      <c r="B225" t="str">
        <f>VLOOKUP($A225,class!$A$1:$B$455,2,FALSE)</f>
        <v>Unitary Authority</v>
      </c>
      <c r="C225" t="str">
        <f>IFERROR(VLOOKUP($A225,classifications!A$3:C$334,3,FALSE),VLOOKUP($A225,classifications!I$2:K$28,3,FALSE))</f>
        <v>Predominantly Urban</v>
      </c>
      <c r="D225">
        <f>VLOOKUP($A225,'table 1008C'!$C$10:$O$796,V$3,FALSE)</f>
        <v>80</v>
      </c>
      <c r="E225">
        <f>VLOOKUP($A225,'table 1008C'!$C$10:$O$796,W$3,FALSE)</f>
        <v>321</v>
      </c>
      <c r="F225">
        <f>VLOOKUP($A225,'table 1008C'!$C$10:$O$796,X$3,FALSE)</f>
        <v>157</v>
      </c>
      <c r="G225">
        <f>VLOOKUP($A225,'table 1008C'!$C$10:$O$796,Y$3,FALSE)</f>
        <v>118</v>
      </c>
      <c r="H225">
        <f>VLOOKUP($A225,'table 1008C'!$C$10:$O$796,Z$3,FALSE)</f>
        <v>131</v>
      </c>
      <c r="I225">
        <f>VLOOKUP($A225,'table 1008C'!$C$10:$O$796,AA$3,FALSE)</f>
        <v>228</v>
      </c>
      <c r="J225">
        <f>VLOOKUP($A225,'table 1008C'!$C$10:$O$796,AB$3,FALSE)</f>
        <v>269</v>
      </c>
      <c r="K225">
        <f>VLOOKUP($A225,'table 1008C'!$C$10:$O$796,AC$3,FALSE)</f>
        <v>143</v>
      </c>
      <c r="L225">
        <f>VLOOKUP($A225,'table 1008C'!$C$10:$O$796,AD$3,FALSE)</f>
        <v>354</v>
      </c>
      <c r="M225">
        <f>VLOOKUP($A225,'table 1008C'!$C$10:$O$796,AE$3,FALSE)</f>
        <v>102</v>
      </c>
      <c r="N225">
        <f>VLOOKUP($A225,'table 1008C'!$C$10:$O$796,AF$3,FALSE)</f>
        <v>122</v>
      </c>
      <c r="O225">
        <f>VLOOKUP($A225,'table 1008C'!$C$10:$O$796,AG$3,FALSE)</f>
        <v>102</v>
      </c>
      <c r="V225">
        <f>IF(D225="..","..",VLOOKUP($A225,'16-64 population'!$A$8:$L$432,V$3,FALSE))</f>
        <v>205783</v>
      </c>
      <c r="W225">
        <f>IF(E225="..","..",VLOOKUP($A225,'16-64 population'!$A$8:$L$432,W$3,FALSE))</f>
        <v>209621</v>
      </c>
      <c r="X225">
        <f>IF(F225="..","..",VLOOKUP($A225,'16-64 population'!$A$8:$L$432,X$3,FALSE))</f>
        <v>212581</v>
      </c>
      <c r="Y225">
        <f>IF(G225="..","..",VLOOKUP($A225,'16-64 population'!$A$8:$L$432,Y$3,FALSE))</f>
        <v>215830</v>
      </c>
      <c r="Z225">
        <f>IF(H225="..","..",VLOOKUP($A225,'16-64 population'!$A$8:$L$432,Z$3,FALSE))</f>
        <v>216840</v>
      </c>
      <c r="AA225">
        <f>IF(I225="..","..",VLOOKUP($A225,'16-64 population'!$A$8:$L$432,AA$3,FALSE))</f>
        <v>219233</v>
      </c>
      <c r="AB225">
        <f>IF(J225="..","..",VLOOKUP($A225,'16-64 population'!$A$8:$L$432,AB$3,FALSE))</f>
        <v>222562</v>
      </c>
      <c r="AC225">
        <f>IF(K225="..","..",VLOOKUP($A225,'16-64 population'!$A$8:$L$432,AC$3,FALSE))</f>
        <v>226660</v>
      </c>
      <c r="AD225">
        <f>IF(L225="..","..",VLOOKUP($A225,'16-64 population'!$A$8:$L$432,AD$3,FALSE))</f>
        <v>229949</v>
      </c>
      <c r="AE225">
        <f>IF(M225="..","..",VLOOKUP($A225,'16-64 population'!$A$8:$L$432,AE$3,FALSE))</f>
        <v>230729</v>
      </c>
      <c r="AF225">
        <f>IF(N225="..","..",VLOOKUP($A225,'16-64 population'!$A$8:$L$432,AF$3,FALSE))</f>
        <v>231589</v>
      </c>
      <c r="AG225">
        <f>IF(O225="..","..",VLOOKUP($A225,'16-64 population'!$A$8:$M$432,AG$3,FALSE))</f>
        <v>235356</v>
      </c>
      <c r="AM225">
        <f t="shared" si="34"/>
        <v>0.38875903257314748</v>
      </c>
      <c r="AN225">
        <f t="shared" si="35"/>
        <v>1.5313351238664064</v>
      </c>
      <c r="AO225">
        <f t="shared" si="36"/>
        <v>0.73854201457326862</v>
      </c>
      <c r="AP225">
        <f t="shared" si="37"/>
        <v>0.54672659037205207</v>
      </c>
      <c r="AQ225">
        <f t="shared" si="38"/>
        <v>0.60413207895222287</v>
      </c>
      <c r="AR225">
        <f t="shared" si="39"/>
        <v>1.0399894176515396</v>
      </c>
      <c r="AS225">
        <f t="shared" si="40"/>
        <v>1.2086519711361328</v>
      </c>
      <c r="AT225">
        <f t="shared" si="41"/>
        <v>0.63090090885026029</v>
      </c>
      <c r="AU225">
        <f t="shared" si="42"/>
        <v>1.5394717959199649</v>
      </c>
      <c r="AV225">
        <f t="shared" si="43"/>
        <v>0.44207706876898872</v>
      </c>
      <c r="AW225">
        <f t="shared" si="44"/>
        <v>0.52679531411250102</v>
      </c>
      <c r="AX225">
        <f t="shared" si="44"/>
        <v>0.4333860194768776</v>
      </c>
    </row>
    <row r="226" spans="1:50" x14ac:dyDescent="0.3">
      <c r="A226" t="s">
        <v>348</v>
      </c>
      <c r="B226" t="str">
        <f>VLOOKUP($A226,class!$A$1:$B$455,2,FALSE)</f>
        <v>Shire County</v>
      </c>
      <c r="C226" t="str">
        <f>IFERROR(VLOOKUP($A226,classifications!A$3:C$334,3,FALSE),VLOOKUP($A226,classifications!I$2:K$28,3,FALSE))</f>
        <v>Urban with Significant Rural</v>
      </c>
      <c r="D226">
        <f>VLOOKUP($A226,'table 1008C'!$C$10:$O$796,V$3,FALSE)</f>
        <v>491</v>
      </c>
      <c r="E226">
        <f>VLOOKUP($A226,'table 1008C'!$C$10:$O$796,W$3,FALSE)</f>
        <v>503</v>
      </c>
      <c r="F226">
        <f>VLOOKUP($A226,'table 1008C'!$C$10:$O$796,X$3,FALSE)</f>
        <v>395</v>
      </c>
      <c r="G226">
        <f>VLOOKUP($A226,'table 1008C'!$C$10:$O$796,Y$3,FALSE)</f>
        <v>301</v>
      </c>
      <c r="H226">
        <f>VLOOKUP($A226,'table 1008C'!$C$10:$O$796,Z$3,FALSE)</f>
        <v>300</v>
      </c>
      <c r="I226">
        <f>VLOOKUP($A226,'table 1008C'!$C$10:$O$796,AA$3,FALSE)</f>
        <v>364</v>
      </c>
      <c r="J226">
        <f>VLOOKUP($A226,'table 1008C'!$C$10:$O$796,AB$3,FALSE)</f>
        <v>380</v>
      </c>
      <c r="K226">
        <f>VLOOKUP($A226,'table 1008C'!$C$10:$O$796,AC$3,FALSE)</f>
        <v>552</v>
      </c>
      <c r="L226">
        <f>VLOOKUP($A226,'table 1008C'!$C$10:$O$796,AD$3,FALSE)</f>
        <v>396</v>
      </c>
      <c r="M226">
        <f>VLOOKUP($A226,'table 1008C'!$C$10:$O$796,AE$3,FALSE)</f>
        <v>658</v>
      </c>
      <c r="N226">
        <f>VLOOKUP($A226,'table 1008C'!$C$10:$O$796,AF$3,FALSE)</f>
        <v>489</v>
      </c>
      <c r="O226">
        <f>VLOOKUP($A226,'table 1008C'!$C$10:$O$796,AG$3,FALSE)</f>
        <v>545</v>
      </c>
      <c r="V226">
        <f>IF(D226="..","..",VLOOKUP($A226,'16-64 population'!$A$8:$L$432,V$3,FALSE))</f>
        <v>500644</v>
      </c>
      <c r="W226">
        <f>IF(E226="..","..",VLOOKUP($A226,'16-64 population'!$A$8:$L$432,W$3,FALSE))</f>
        <v>501286</v>
      </c>
      <c r="X226">
        <f>IF(F226="..","..",VLOOKUP($A226,'16-64 population'!$A$8:$L$432,X$3,FALSE))</f>
        <v>500881</v>
      </c>
      <c r="Y226">
        <f>IF(G226="..","..",VLOOKUP($A226,'16-64 population'!$A$8:$L$432,Y$3,FALSE))</f>
        <v>497781</v>
      </c>
      <c r="Z226">
        <f>IF(H226="..","..",VLOOKUP($A226,'16-64 population'!$A$8:$L$432,Z$3,FALSE))</f>
        <v>498919</v>
      </c>
      <c r="AA226">
        <f>IF(I226="..","..",VLOOKUP($A226,'16-64 population'!$A$8:$L$432,AA$3,FALSE))</f>
        <v>499212</v>
      </c>
      <c r="AB226">
        <f>IF(J226="..","..",VLOOKUP($A226,'16-64 population'!$A$8:$L$432,AB$3,FALSE))</f>
        <v>500355</v>
      </c>
      <c r="AC226">
        <f>IF(K226="..","..",VLOOKUP($A226,'16-64 population'!$A$8:$L$432,AC$3,FALSE))</f>
        <v>501281</v>
      </c>
      <c r="AD226">
        <f>IF(L226="..","..",VLOOKUP($A226,'16-64 population'!$A$8:$L$432,AD$3,FALSE))</f>
        <v>502535</v>
      </c>
      <c r="AE226">
        <f>IF(M226="..","..",VLOOKUP($A226,'16-64 population'!$A$8:$L$432,AE$3,FALSE))</f>
        <v>503344</v>
      </c>
      <c r="AF226">
        <f>IF(N226="..","..",VLOOKUP($A226,'16-64 population'!$A$8:$L$432,AF$3,FALSE))</f>
        <v>504325</v>
      </c>
      <c r="AG226">
        <f>IF(O226="..","..",VLOOKUP($A226,'16-64 population'!$A$8:$M$432,AG$3,FALSE))</f>
        <v>507365</v>
      </c>
      <c r="AM226">
        <f t="shared" si="34"/>
        <v>0.98073681098744814</v>
      </c>
      <c r="AN226">
        <f t="shared" si="35"/>
        <v>1.0034192058026754</v>
      </c>
      <c r="AO226">
        <f t="shared" si="36"/>
        <v>0.78861046835475901</v>
      </c>
      <c r="AP226">
        <f t="shared" si="37"/>
        <v>0.60468358575357439</v>
      </c>
      <c r="AQ226">
        <f t="shared" si="38"/>
        <v>0.6013000106229669</v>
      </c>
      <c r="AR226">
        <f t="shared" si="39"/>
        <v>0.72914913904313194</v>
      </c>
      <c r="AS226">
        <f t="shared" si="40"/>
        <v>0.75946078284418062</v>
      </c>
      <c r="AT226">
        <f t="shared" si="41"/>
        <v>1.1011787799657278</v>
      </c>
      <c r="AU226">
        <f t="shared" si="42"/>
        <v>0.78800481558498414</v>
      </c>
      <c r="AV226">
        <f t="shared" si="43"/>
        <v>1.3072570647509456</v>
      </c>
      <c r="AW226">
        <f t="shared" si="44"/>
        <v>0.96961284885738364</v>
      </c>
      <c r="AX226">
        <f t="shared" si="44"/>
        <v>1.0741773673785144</v>
      </c>
    </row>
    <row r="227" spans="1:50" x14ac:dyDescent="0.3">
      <c r="A227" t="s">
        <v>314</v>
      </c>
      <c r="B227" t="str">
        <f>VLOOKUP($A227,class!$A$1:$B$455,2,FALSE)</f>
        <v>Shire District</v>
      </c>
      <c r="C227" t="str">
        <f>IFERROR(VLOOKUP($A227,classifications!A$3:C$334,3,FALSE),VLOOKUP($A227,classifications!I$2:K$28,3,FALSE))</f>
        <v>Predominantly Urban</v>
      </c>
      <c r="D227">
        <f>VLOOKUP($A227,'table 1008C'!$C$10:$O$796,V$3,FALSE)</f>
        <v>118</v>
      </c>
      <c r="E227">
        <f>VLOOKUP($A227,'table 1008C'!$C$10:$O$796,W$3,FALSE)</f>
        <v>180</v>
      </c>
      <c r="F227">
        <f>VLOOKUP($A227,'table 1008C'!$C$10:$O$796,X$3,FALSE)</f>
        <v>213</v>
      </c>
      <c r="G227">
        <f>VLOOKUP($A227,'table 1008C'!$C$10:$O$796,Y$3,FALSE)</f>
        <v>127</v>
      </c>
      <c r="H227">
        <f>VLOOKUP($A227,'table 1008C'!$C$10:$O$796,Z$3,FALSE)</f>
        <v>66</v>
      </c>
      <c r="I227">
        <f>VLOOKUP($A227,'table 1008C'!$C$10:$O$796,AA$3,FALSE)</f>
        <v>337</v>
      </c>
      <c r="J227">
        <f>VLOOKUP($A227,'table 1008C'!$C$10:$O$796,AB$3,FALSE)</f>
        <v>126</v>
      </c>
      <c r="K227">
        <f>VLOOKUP($A227,'table 1008C'!$C$10:$O$796,AC$3,FALSE)</f>
        <v>39</v>
      </c>
      <c r="L227">
        <f>VLOOKUP($A227,'table 1008C'!$C$10:$O$796,AD$3,FALSE)</f>
        <v>88</v>
      </c>
      <c r="M227">
        <f>VLOOKUP($A227,'table 1008C'!$C$10:$O$796,AE$3,FALSE)</f>
        <v>254</v>
      </c>
      <c r="N227">
        <f>VLOOKUP($A227,'table 1008C'!$C$10:$O$796,AF$3,FALSE)</f>
        <v>239</v>
      </c>
      <c r="O227">
        <f>VLOOKUP($A227,'table 1008C'!$C$10:$O$796,AG$3,FALSE)</f>
        <v>169</v>
      </c>
      <c r="V227">
        <f>IF(D227="..","..",VLOOKUP($A227,'16-64 population'!$A$8:$L$432,V$3,FALSE))</f>
        <v>80317</v>
      </c>
      <c r="W227">
        <f>IF(E227="..","..",VLOOKUP($A227,'16-64 population'!$A$8:$L$432,W$3,FALSE))</f>
        <v>80138</v>
      </c>
      <c r="X227">
        <f>IF(F227="..","..",VLOOKUP($A227,'16-64 population'!$A$8:$L$432,X$3,FALSE))</f>
        <v>80345</v>
      </c>
      <c r="Y227">
        <f>IF(G227="..","..",VLOOKUP($A227,'16-64 population'!$A$8:$L$432,Y$3,FALSE))</f>
        <v>79962</v>
      </c>
      <c r="Z227">
        <f>IF(H227="..","..",VLOOKUP($A227,'16-64 population'!$A$8:$L$432,Z$3,FALSE))</f>
        <v>79544</v>
      </c>
      <c r="AA227">
        <f>IF(I227="..","..",VLOOKUP($A227,'16-64 population'!$A$8:$L$432,AA$3,FALSE))</f>
        <v>79093</v>
      </c>
      <c r="AB227">
        <f>IF(J227="..","..",VLOOKUP($A227,'16-64 population'!$A$8:$L$432,AB$3,FALSE))</f>
        <v>78758</v>
      </c>
      <c r="AC227">
        <f>IF(K227="..","..",VLOOKUP($A227,'16-64 population'!$A$8:$L$432,AC$3,FALSE))</f>
        <v>79020</v>
      </c>
      <c r="AD227">
        <f>IF(L227="..","..",VLOOKUP($A227,'16-64 population'!$A$8:$L$432,AD$3,FALSE))</f>
        <v>79278</v>
      </c>
      <c r="AE227">
        <f>IF(M227="..","..",VLOOKUP($A227,'16-64 population'!$A$8:$L$432,AE$3,FALSE))</f>
        <v>78992</v>
      </c>
      <c r="AF227">
        <f>IF(N227="..","..",VLOOKUP($A227,'16-64 population'!$A$8:$L$432,AF$3,FALSE))</f>
        <v>79247</v>
      </c>
      <c r="AG227">
        <f>IF(O227="..","..",VLOOKUP($A227,'16-64 population'!$A$8:$M$432,AG$3,FALSE))</f>
        <v>79466</v>
      </c>
      <c r="AM227">
        <f t="shared" si="34"/>
        <v>1.4691783806666088</v>
      </c>
      <c r="AN227">
        <f t="shared" si="35"/>
        <v>2.2461254336269931</v>
      </c>
      <c r="AO227">
        <f t="shared" si="36"/>
        <v>2.6510672723878277</v>
      </c>
      <c r="AP227">
        <f t="shared" si="37"/>
        <v>1.5882544208499036</v>
      </c>
      <c r="AQ227">
        <f t="shared" si="38"/>
        <v>0.82972945791008756</v>
      </c>
      <c r="AR227">
        <f t="shared" si="39"/>
        <v>4.2608068982084379</v>
      </c>
      <c r="AS227">
        <f t="shared" si="40"/>
        <v>1.599837476827751</v>
      </c>
      <c r="AT227">
        <f t="shared" si="41"/>
        <v>0.49354593773728173</v>
      </c>
      <c r="AU227">
        <f t="shared" si="42"/>
        <v>1.1100179116526652</v>
      </c>
      <c r="AV227">
        <f t="shared" si="43"/>
        <v>3.215515495240024</v>
      </c>
      <c r="AW227">
        <f t="shared" si="44"/>
        <v>3.0158870367332518</v>
      </c>
      <c r="AX227">
        <f t="shared" si="44"/>
        <v>2.1266956937558201</v>
      </c>
    </row>
    <row r="228" spans="1:50" x14ac:dyDescent="0.3">
      <c r="A228" t="s">
        <v>202</v>
      </c>
      <c r="B228" t="str">
        <f>VLOOKUP($A228,class!$A$1:$B$455,2,FALSE)</f>
        <v>Shire District</v>
      </c>
      <c r="C228" t="str">
        <f>IFERROR(VLOOKUP($A228,classifications!A$3:C$334,3,FALSE),VLOOKUP($A228,classifications!I$2:K$28,3,FALSE))</f>
        <v>Predominantly Urban</v>
      </c>
      <c r="D228">
        <f>VLOOKUP($A228,'table 1008C'!$C$10:$O$796,V$3,FALSE)</f>
        <v>44</v>
      </c>
      <c r="E228">
        <f>VLOOKUP($A228,'table 1008C'!$C$10:$O$796,W$3,FALSE)</f>
        <v>20</v>
      </c>
      <c r="F228">
        <f>VLOOKUP($A228,'table 1008C'!$C$10:$O$796,X$3,FALSE)</f>
        <v>12</v>
      </c>
      <c r="G228">
        <f>VLOOKUP($A228,'table 1008C'!$C$10:$O$796,Y$3,FALSE)</f>
        <v>1</v>
      </c>
      <c r="H228">
        <f>VLOOKUP($A228,'table 1008C'!$C$10:$O$796,Z$3,FALSE)</f>
        <v>3</v>
      </c>
      <c r="I228">
        <f>VLOOKUP($A228,'table 1008C'!$C$10:$O$796,AA$3,FALSE)</f>
        <v>14</v>
      </c>
      <c r="J228">
        <f>VLOOKUP($A228,'table 1008C'!$C$10:$O$796,AB$3,FALSE)</f>
        <v>5</v>
      </c>
      <c r="K228">
        <f>VLOOKUP($A228,'table 1008C'!$C$10:$O$796,AC$3,FALSE)</f>
        <v>74</v>
      </c>
      <c r="L228">
        <f>VLOOKUP($A228,'table 1008C'!$C$10:$O$796,AD$3,FALSE)</f>
        <v>0</v>
      </c>
      <c r="M228">
        <f>VLOOKUP($A228,'table 1008C'!$C$10:$O$796,AE$3,FALSE)</f>
        <v>11</v>
      </c>
      <c r="N228">
        <f>VLOOKUP($A228,'table 1008C'!$C$10:$O$796,AF$3,FALSE)</f>
        <v>9</v>
      </c>
      <c r="O228">
        <f>VLOOKUP($A228,'table 1008C'!$C$10:$O$796,AG$3,FALSE)</f>
        <v>34</v>
      </c>
      <c r="V228">
        <f>IF(D228="..","..",VLOOKUP($A228,'16-64 population'!$A$8:$L$432,V$3,FALSE))</f>
        <v>35049</v>
      </c>
      <c r="W228">
        <f>IF(E228="..","..",VLOOKUP($A228,'16-64 population'!$A$8:$L$432,W$3,FALSE))</f>
        <v>34535</v>
      </c>
      <c r="X228">
        <f>IF(F228="..","..",VLOOKUP($A228,'16-64 population'!$A$8:$L$432,X$3,FALSE))</f>
        <v>35307</v>
      </c>
      <c r="Y228">
        <f>IF(G228="..","..",VLOOKUP($A228,'16-64 population'!$A$8:$L$432,Y$3,FALSE))</f>
        <v>35045</v>
      </c>
      <c r="Z228">
        <f>IF(H228="..","..",VLOOKUP($A228,'16-64 population'!$A$8:$L$432,Z$3,FALSE))</f>
        <v>34924</v>
      </c>
      <c r="AA228">
        <f>IF(I228="..","..",VLOOKUP($A228,'16-64 population'!$A$8:$L$432,AA$3,FALSE))</f>
        <v>34539</v>
      </c>
      <c r="AB228">
        <f>IF(J228="..","..",VLOOKUP($A228,'16-64 population'!$A$8:$L$432,AB$3,FALSE))</f>
        <v>34485</v>
      </c>
      <c r="AC228">
        <f>IF(K228="..","..",VLOOKUP($A228,'16-64 population'!$A$8:$L$432,AC$3,FALSE))</f>
        <v>34105</v>
      </c>
      <c r="AD228">
        <f>IF(L228="..","..",VLOOKUP($A228,'16-64 population'!$A$8:$L$432,AD$3,FALSE))</f>
        <v>34819</v>
      </c>
      <c r="AE228">
        <f>IF(M228="..","..",VLOOKUP($A228,'16-64 population'!$A$8:$L$432,AE$3,FALSE))</f>
        <v>34427</v>
      </c>
      <c r="AF228">
        <f>IF(N228="..","..",VLOOKUP($A228,'16-64 population'!$A$8:$L$432,AF$3,FALSE))</f>
        <v>34147</v>
      </c>
      <c r="AG228">
        <f>IF(O228="..","..",VLOOKUP($A228,'16-64 population'!$A$8:$M$432,AG$3,FALSE))</f>
        <v>34394</v>
      </c>
      <c r="AM228">
        <f t="shared" si="34"/>
        <v>1.2553853176980798</v>
      </c>
      <c r="AN228">
        <f t="shared" si="35"/>
        <v>0.57912262921673674</v>
      </c>
      <c r="AO228">
        <f t="shared" si="36"/>
        <v>0.33987594527997278</v>
      </c>
      <c r="AP228">
        <f t="shared" si="37"/>
        <v>2.8534741047224994E-2</v>
      </c>
      <c r="AQ228">
        <f t="shared" si="38"/>
        <v>8.5900813194364906E-2</v>
      </c>
      <c r="AR228">
        <f t="shared" si="39"/>
        <v>0.40533889226671299</v>
      </c>
      <c r="AS228">
        <f t="shared" si="40"/>
        <v>0.14499057561258519</v>
      </c>
      <c r="AT228">
        <f t="shared" si="41"/>
        <v>2.1697698284708991</v>
      </c>
      <c r="AU228">
        <f t="shared" si="42"/>
        <v>0</v>
      </c>
      <c r="AV228">
        <f t="shared" si="43"/>
        <v>0.31951665843669214</v>
      </c>
      <c r="AW228">
        <f t="shared" si="44"/>
        <v>0.26356634550619384</v>
      </c>
      <c r="AX228">
        <f t="shared" si="44"/>
        <v>0.9885445135779497</v>
      </c>
    </row>
    <row r="229" spans="1:50" x14ac:dyDescent="0.3">
      <c r="A229" t="s">
        <v>199</v>
      </c>
      <c r="B229" t="str">
        <f>VLOOKUP($A229,class!$A$1:$B$455,2,FALSE)</f>
        <v>Metropolitan District</v>
      </c>
      <c r="C229" t="str">
        <f>IFERROR(VLOOKUP($A229,classifications!A$3:C$334,3,FALSE),VLOOKUP($A229,classifications!I$2:K$28,3,FALSE))</f>
        <v>Predominantly Urban</v>
      </c>
      <c r="D229">
        <f>VLOOKUP($A229,'table 1008C'!$C$10:$O$796,V$3,FALSE)</f>
        <v>250</v>
      </c>
      <c r="E229">
        <f>VLOOKUP($A229,'table 1008C'!$C$10:$O$796,W$3,FALSE)</f>
        <v>104</v>
      </c>
      <c r="F229">
        <f>VLOOKUP($A229,'table 1008C'!$C$10:$O$796,X$3,FALSE)</f>
        <v>222</v>
      </c>
      <c r="G229">
        <f>VLOOKUP($A229,'table 1008C'!$C$10:$O$796,Y$3,FALSE)</f>
        <v>136</v>
      </c>
      <c r="H229">
        <f>VLOOKUP($A229,'table 1008C'!$C$10:$O$796,Z$3,FALSE)</f>
        <v>219</v>
      </c>
      <c r="I229">
        <f>VLOOKUP($A229,'table 1008C'!$C$10:$O$796,AA$3,FALSE)</f>
        <v>148</v>
      </c>
      <c r="J229">
        <f>VLOOKUP($A229,'table 1008C'!$C$10:$O$796,AB$3,FALSE)</f>
        <v>15</v>
      </c>
      <c r="K229">
        <f>VLOOKUP($A229,'table 1008C'!$C$10:$O$796,AC$3,FALSE)</f>
        <v>77</v>
      </c>
      <c r="L229">
        <f>VLOOKUP($A229,'table 1008C'!$C$10:$O$796,AD$3,FALSE)</f>
        <v>21</v>
      </c>
      <c r="M229">
        <f>VLOOKUP($A229,'table 1008C'!$C$10:$O$796,AE$3,FALSE)</f>
        <v>45</v>
      </c>
      <c r="N229">
        <f>VLOOKUP($A229,'table 1008C'!$C$10:$O$796,AF$3,FALSE)</f>
        <v>169</v>
      </c>
      <c r="O229">
        <f>VLOOKUP($A229,'table 1008C'!$C$10:$O$796,AG$3,FALSE)</f>
        <v>124</v>
      </c>
      <c r="V229">
        <f>IF(D229="..","..",VLOOKUP($A229,'16-64 population'!$A$8:$L$432,V$3,FALSE))</f>
        <v>140620</v>
      </c>
      <c r="W229">
        <f>IF(E229="..","..",VLOOKUP($A229,'16-64 population'!$A$8:$L$432,W$3,FALSE))</f>
        <v>140871</v>
      </c>
      <c r="X229">
        <f>IF(F229="..","..",VLOOKUP($A229,'16-64 population'!$A$8:$L$432,X$3,FALSE))</f>
        <v>141638</v>
      </c>
      <c r="Y229">
        <f>IF(G229="..","..",VLOOKUP($A229,'16-64 population'!$A$8:$L$432,Y$3,FALSE))</f>
        <v>140892</v>
      </c>
      <c r="Z229">
        <f>IF(H229="..","..",VLOOKUP($A229,'16-64 population'!$A$8:$L$432,Z$3,FALSE))</f>
        <v>140739</v>
      </c>
      <c r="AA229">
        <f>IF(I229="..","..",VLOOKUP($A229,'16-64 population'!$A$8:$L$432,AA$3,FALSE))</f>
        <v>140772</v>
      </c>
      <c r="AB229">
        <f>IF(J229="..","..",VLOOKUP($A229,'16-64 population'!$A$8:$L$432,AB$3,FALSE))</f>
        <v>141667</v>
      </c>
      <c r="AC229">
        <f>IF(K229="..","..",VLOOKUP($A229,'16-64 population'!$A$8:$L$432,AC$3,FALSE))</f>
        <v>142841</v>
      </c>
      <c r="AD229">
        <f>IF(L229="..","..",VLOOKUP($A229,'16-64 population'!$A$8:$L$432,AD$3,FALSE))</f>
        <v>143527</v>
      </c>
      <c r="AE229">
        <f>IF(M229="..","..",VLOOKUP($A229,'16-64 population'!$A$8:$L$432,AE$3,FALSE))</f>
        <v>144549</v>
      </c>
      <c r="AF229">
        <f>IF(N229="..","..",VLOOKUP($A229,'16-64 population'!$A$8:$L$432,AF$3,FALSE))</f>
        <v>145455</v>
      </c>
      <c r="AG229">
        <f>IF(O229="..","..",VLOOKUP($A229,'16-64 population'!$A$8:$M$432,AG$3,FALSE))</f>
        <v>145944</v>
      </c>
      <c r="AM229">
        <f t="shared" si="34"/>
        <v>1.777840989901863</v>
      </c>
      <c r="AN229">
        <f t="shared" si="35"/>
        <v>0.73826408558184431</v>
      </c>
      <c r="AO229">
        <f t="shared" si="36"/>
        <v>1.5673759866702437</v>
      </c>
      <c r="AP229">
        <f t="shared" si="37"/>
        <v>0.96527836924736676</v>
      </c>
      <c r="AQ229">
        <f t="shared" si="38"/>
        <v>1.5560718777311193</v>
      </c>
      <c r="AR229">
        <f t="shared" si="39"/>
        <v>1.0513454380132414</v>
      </c>
      <c r="AS229">
        <f t="shared" si="40"/>
        <v>0.10588210380681456</v>
      </c>
      <c r="AT229">
        <f t="shared" si="41"/>
        <v>0.53906091388326882</v>
      </c>
      <c r="AU229">
        <f t="shared" si="42"/>
        <v>0.14631393396364448</v>
      </c>
      <c r="AV229">
        <f t="shared" si="43"/>
        <v>0.31131311873482348</v>
      </c>
      <c r="AW229">
        <f t="shared" si="44"/>
        <v>1.1618713691519713</v>
      </c>
      <c r="AX229">
        <f t="shared" si="44"/>
        <v>0.8496409581757387</v>
      </c>
    </row>
    <row r="230" spans="1:50" x14ac:dyDescent="0.3">
      <c r="A230" t="s">
        <v>46</v>
      </c>
      <c r="B230" t="str">
        <f>VLOOKUP($A230,class!$A$1:$B$455,2,FALSE)</f>
        <v>Shire District</v>
      </c>
      <c r="C230" t="str">
        <f>IFERROR(VLOOKUP($A230,classifications!A$3:C$334,3,FALSE),VLOOKUP($A230,classifications!I$2:K$28,3,FALSE))</f>
        <v>Predominantly Urban</v>
      </c>
      <c r="D230">
        <f>VLOOKUP($A230,'table 1008C'!$C$10:$O$796,V$3,FALSE)</f>
        <v>328</v>
      </c>
      <c r="E230">
        <f>VLOOKUP($A230,'table 1008C'!$C$10:$O$796,W$3,FALSE)</f>
        <v>238</v>
      </c>
      <c r="F230">
        <f>VLOOKUP($A230,'table 1008C'!$C$10:$O$796,X$3,FALSE)</f>
        <v>37</v>
      </c>
      <c r="G230">
        <f>VLOOKUP($A230,'table 1008C'!$C$10:$O$796,Y$3,FALSE)</f>
        <v>93</v>
      </c>
      <c r="H230">
        <f>VLOOKUP($A230,'table 1008C'!$C$10:$O$796,Z$3,FALSE)</f>
        <v>2</v>
      </c>
      <c r="I230">
        <f>VLOOKUP($A230,'table 1008C'!$C$10:$O$796,AA$3,FALSE)</f>
        <v>15</v>
      </c>
      <c r="J230">
        <f>VLOOKUP($A230,'table 1008C'!$C$10:$O$796,AB$3,FALSE)</f>
        <v>166</v>
      </c>
      <c r="K230">
        <f>VLOOKUP($A230,'table 1008C'!$C$10:$O$796,AC$3,FALSE)</f>
        <v>20</v>
      </c>
      <c r="L230">
        <f>VLOOKUP($A230,'table 1008C'!$C$10:$O$796,AD$3,FALSE)</f>
        <v>50</v>
      </c>
      <c r="M230">
        <f>VLOOKUP($A230,'table 1008C'!$C$10:$O$796,AE$3,FALSE)</f>
        <v>64</v>
      </c>
      <c r="N230">
        <f>VLOOKUP($A230,'table 1008C'!$C$10:$O$796,AF$3,FALSE)</f>
        <v>84</v>
      </c>
      <c r="O230">
        <f>VLOOKUP($A230,'table 1008C'!$C$10:$O$796,AG$3,FALSE)</f>
        <v>103</v>
      </c>
      <c r="V230">
        <f>IF(D230="..","..",VLOOKUP($A230,'16-64 population'!$A$8:$L$432,V$3,FALSE))</f>
        <v>104883</v>
      </c>
      <c r="W230">
        <f>IF(E230="..","..",VLOOKUP($A230,'16-64 population'!$A$8:$L$432,W$3,FALSE))</f>
        <v>106729</v>
      </c>
      <c r="X230">
        <f>IF(F230="..","..",VLOOKUP($A230,'16-64 population'!$A$8:$L$432,X$3,FALSE))</f>
        <v>108446</v>
      </c>
      <c r="Y230">
        <f>IF(G230="..","..",VLOOKUP($A230,'16-64 population'!$A$8:$L$432,Y$3,FALSE))</f>
        <v>108366</v>
      </c>
      <c r="Z230">
        <f>IF(H230="..","..",VLOOKUP($A230,'16-64 population'!$A$8:$L$432,Z$3,FALSE))</f>
        <v>108660</v>
      </c>
      <c r="AA230">
        <f>IF(I230="..","..",VLOOKUP($A230,'16-64 population'!$A$8:$L$432,AA$3,FALSE))</f>
        <v>110099</v>
      </c>
      <c r="AB230">
        <f>IF(J230="..","..",VLOOKUP($A230,'16-64 population'!$A$8:$L$432,AB$3,FALSE))</f>
        <v>109782</v>
      </c>
      <c r="AC230">
        <f>IF(K230="..","..",VLOOKUP($A230,'16-64 population'!$A$8:$L$432,AC$3,FALSE))</f>
        <v>109827</v>
      </c>
      <c r="AD230">
        <f>IF(L230="..","..",VLOOKUP($A230,'16-64 population'!$A$8:$L$432,AD$3,FALSE))</f>
        <v>109059</v>
      </c>
      <c r="AE230">
        <f>IF(M230="..","..",VLOOKUP($A230,'16-64 population'!$A$8:$L$432,AE$3,FALSE))</f>
        <v>108311</v>
      </c>
      <c r="AF230">
        <f>IF(N230="..","..",VLOOKUP($A230,'16-64 population'!$A$8:$L$432,AF$3,FALSE))</f>
        <v>106244</v>
      </c>
      <c r="AG230">
        <f>IF(O230="..","..",VLOOKUP($A230,'16-64 population'!$A$8:$M$432,AG$3,FALSE))</f>
        <v>105439</v>
      </c>
      <c r="AM230">
        <f t="shared" si="34"/>
        <v>3.1272942230866776</v>
      </c>
      <c r="AN230">
        <f t="shared" si="35"/>
        <v>2.2299468747950417</v>
      </c>
      <c r="AO230">
        <f t="shared" si="36"/>
        <v>0.34118363056267637</v>
      </c>
      <c r="AP230">
        <f t="shared" si="37"/>
        <v>0.85820275732240736</v>
      </c>
      <c r="AQ230">
        <f t="shared" si="38"/>
        <v>1.8406037180195105E-2</v>
      </c>
      <c r="AR230">
        <f t="shared" si="39"/>
        <v>0.13624101944613484</v>
      </c>
      <c r="AS230">
        <f t="shared" si="40"/>
        <v>1.5120875917727861</v>
      </c>
      <c r="AT230">
        <f t="shared" si="41"/>
        <v>0.18210458266182269</v>
      </c>
      <c r="AU230">
        <f t="shared" si="42"/>
        <v>0.45846743505808785</v>
      </c>
      <c r="AV230">
        <f t="shared" si="43"/>
        <v>0.59089104523086289</v>
      </c>
      <c r="AW230">
        <f t="shared" si="44"/>
        <v>0.79063288279808741</v>
      </c>
      <c r="AX230">
        <f t="shared" si="44"/>
        <v>0.97686814176917469</v>
      </c>
    </row>
    <row r="231" spans="1:50" x14ac:dyDescent="0.3">
      <c r="A231" t="s">
        <v>39</v>
      </c>
      <c r="B231" t="str">
        <f>VLOOKUP($A231,class!$A$1:$B$455,2,FALSE)</f>
        <v>Shire County</v>
      </c>
      <c r="C231" t="str">
        <f>IFERROR(VLOOKUP($A231,classifications!A$3:C$334,3,FALSE),VLOOKUP($A231,classifications!I$2:K$28,3,FALSE))</f>
        <v>Predominantly Rural</v>
      </c>
      <c r="D231">
        <f>VLOOKUP($A231,'table 1008C'!$C$10:$O$796,V$3,FALSE)</f>
        <v>939</v>
      </c>
      <c r="E231">
        <f>VLOOKUP($A231,'table 1008C'!$C$10:$O$796,W$3,FALSE)</f>
        <v>791</v>
      </c>
      <c r="F231">
        <f>VLOOKUP($A231,'table 1008C'!$C$10:$O$796,X$3,FALSE)</f>
        <v>757</v>
      </c>
      <c r="G231">
        <f>VLOOKUP($A231,'table 1008C'!$C$10:$O$796,Y$3,FALSE)</f>
        <v>554</v>
      </c>
      <c r="H231">
        <f>VLOOKUP($A231,'table 1008C'!$C$10:$O$796,Z$3,FALSE)</f>
        <v>514</v>
      </c>
      <c r="I231">
        <f>VLOOKUP($A231,'table 1008C'!$C$10:$O$796,AA$3,FALSE)</f>
        <v>669</v>
      </c>
      <c r="J231">
        <f>VLOOKUP($A231,'table 1008C'!$C$10:$O$796,AB$3,FALSE)</f>
        <v>939</v>
      </c>
      <c r="K231">
        <f>VLOOKUP($A231,'table 1008C'!$C$10:$O$796,AC$3,FALSE)</f>
        <v>863</v>
      </c>
      <c r="L231">
        <f>VLOOKUP($A231,'table 1008C'!$C$10:$O$796,AD$3,FALSE)</f>
        <v>1153</v>
      </c>
      <c r="M231">
        <f>VLOOKUP($A231,'table 1008C'!$C$10:$O$796,AE$3,FALSE)</f>
        <v>1425</v>
      </c>
      <c r="N231">
        <f>VLOOKUP($A231,'table 1008C'!$C$10:$O$796,AF$3,FALSE)</f>
        <v>1657</v>
      </c>
      <c r="O231">
        <f>VLOOKUP($A231,'table 1008C'!$C$10:$O$796,AG$3,FALSE)</f>
        <v>1435</v>
      </c>
      <c r="V231">
        <f>IF(D231="..","..",VLOOKUP($A231,'16-64 population'!$A$8:$L$432,V$3,FALSE))</f>
        <v>423279</v>
      </c>
      <c r="W231">
        <f>IF(E231="..","..",VLOOKUP($A231,'16-64 population'!$A$8:$L$432,W$3,FALSE))</f>
        <v>425311</v>
      </c>
      <c r="X231">
        <f>IF(F231="..","..",VLOOKUP($A231,'16-64 population'!$A$8:$L$432,X$3,FALSE))</f>
        <v>427818</v>
      </c>
      <c r="Y231">
        <f>IF(G231="..","..",VLOOKUP($A231,'16-64 population'!$A$8:$L$432,Y$3,FALSE))</f>
        <v>427034</v>
      </c>
      <c r="Z231">
        <f>IF(H231="..","..",VLOOKUP($A231,'16-64 population'!$A$8:$L$432,Z$3,FALSE))</f>
        <v>426859</v>
      </c>
      <c r="AA231">
        <f>IF(I231="..","..",VLOOKUP($A231,'16-64 population'!$A$8:$L$432,AA$3,FALSE))</f>
        <v>428430</v>
      </c>
      <c r="AB231">
        <f>IF(J231="..","..",VLOOKUP($A231,'16-64 population'!$A$8:$L$432,AB$3,FALSE))</f>
        <v>429111</v>
      </c>
      <c r="AC231">
        <f>IF(K231="..","..",VLOOKUP($A231,'16-64 population'!$A$8:$L$432,AC$3,FALSE))</f>
        <v>430207</v>
      </c>
      <c r="AD231">
        <f>IF(L231="..","..",VLOOKUP($A231,'16-64 population'!$A$8:$L$432,AD$3,FALSE))</f>
        <v>431024</v>
      </c>
      <c r="AE231">
        <f>IF(M231="..","..",VLOOKUP($A231,'16-64 population'!$A$8:$L$432,AE$3,FALSE))</f>
        <v>431961</v>
      </c>
      <c r="AF231">
        <f>IF(N231="..","..",VLOOKUP($A231,'16-64 population'!$A$8:$L$432,AF$3,FALSE))</f>
        <v>432168</v>
      </c>
      <c r="AG231">
        <f>IF(O231="..","..",VLOOKUP($A231,'16-64 population'!$A$8:$M$432,AG$3,FALSE))</f>
        <v>434142</v>
      </c>
      <c r="AM231">
        <f t="shared" si="34"/>
        <v>2.2183949593530508</v>
      </c>
      <c r="AN231">
        <f t="shared" si="35"/>
        <v>1.8598155232288844</v>
      </c>
      <c r="AO231">
        <f t="shared" si="36"/>
        <v>1.7694440159133089</v>
      </c>
      <c r="AP231">
        <f t="shared" si="37"/>
        <v>1.2973205880562204</v>
      </c>
      <c r="AQ231">
        <f t="shared" si="38"/>
        <v>1.2041446941495904</v>
      </c>
      <c r="AR231">
        <f t="shared" si="39"/>
        <v>1.5615153000490161</v>
      </c>
      <c r="AS231">
        <f t="shared" si="40"/>
        <v>2.1882449995455722</v>
      </c>
      <c r="AT231">
        <f t="shared" si="41"/>
        <v>2.0060110597921468</v>
      </c>
      <c r="AU231">
        <f t="shared" si="42"/>
        <v>2.6750250566093769</v>
      </c>
      <c r="AV231">
        <f t="shared" si="43"/>
        <v>3.2989089292783373</v>
      </c>
      <c r="AW231">
        <f t="shared" si="44"/>
        <v>3.8341570870587365</v>
      </c>
      <c r="AX231">
        <f t="shared" si="44"/>
        <v>3.3053701323530089</v>
      </c>
    </row>
    <row r="232" spans="1:50" x14ac:dyDescent="0.3">
      <c r="A232" t="s">
        <v>87</v>
      </c>
      <c r="B232" t="str">
        <f>VLOOKUP($A232,class!$A$1:$B$455,2,FALSE)</f>
        <v>Shire District</v>
      </c>
      <c r="C232" t="str">
        <f>IFERROR(VLOOKUP($A232,classifications!A$3:C$334,3,FALSE),VLOOKUP($A232,classifications!I$2:K$28,3,FALSE))</f>
        <v>Predominantly Urban</v>
      </c>
      <c r="D232">
        <f>VLOOKUP($A232,'table 1008C'!$C$10:$O$796,V$3,FALSE)</f>
        <v>2</v>
      </c>
      <c r="E232">
        <f>VLOOKUP($A232,'table 1008C'!$C$10:$O$796,W$3,FALSE)</f>
        <v>11</v>
      </c>
      <c r="F232">
        <f>VLOOKUP($A232,'table 1008C'!$C$10:$O$796,X$3,FALSE)</f>
        <v>26</v>
      </c>
      <c r="G232">
        <f>VLOOKUP($A232,'table 1008C'!$C$10:$O$796,Y$3,FALSE)</f>
        <v>43</v>
      </c>
      <c r="H232">
        <f>VLOOKUP($A232,'table 1008C'!$C$10:$O$796,Z$3,FALSE)</f>
        <v>48</v>
      </c>
      <c r="I232">
        <f>VLOOKUP($A232,'table 1008C'!$C$10:$O$796,AA$3,FALSE)</f>
        <v>121</v>
      </c>
      <c r="J232">
        <f>VLOOKUP($A232,'table 1008C'!$C$10:$O$796,AB$3,FALSE)</f>
        <v>51</v>
      </c>
      <c r="K232">
        <f>VLOOKUP($A232,'table 1008C'!$C$10:$O$796,AC$3,FALSE)</f>
        <v>48</v>
      </c>
      <c r="L232">
        <f>VLOOKUP($A232,'table 1008C'!$C$10:$O$796,AD$3,FALSE)</f>
        <v>27</v>
      </c>
      <c r="M232">
        <f>VLOOKUP($A232,'table 1008C'!$C$10:$O$796,AE$3,FALSE)</f>
        <v>7</v>
      </c>
      <c r="N232">
        <f>VLOOKUP($A232,'table 1008C'!$C$10:$O$796,AF$3,FALSE)</f>
        <v>46</v>
      </c>
      <c r="O232">
        <f>VLOOKUP($A232,'table 1008C'!$C$10:$O$796,AG$3,FALSE)</f>
        <v>21</v>
      </c>
      <c r="V232">
        <f>IF(D232="..","..",VLOOKUP($A232,'16-64 population'!$A$8:$L$432,V$3,FALSE))</f>
        <v>57086</v>
      </c>
      <c r="W232">
        <f>IF(E232="..","..",VLOOKUP($A232,'16-64 population'!$A$8:$L$432,W$3,FALSE))</f>
        <v>56898</v>
      </c>
      <c r="X232">
        <f>IF(F232="..","..",VLOOKUP($A232,'16-64 population'!$A$8:$L$432,X$3,FALSE))</f>
        <v>56779</v>
      </c>
      <c r="Y232">
        <f>IF(G232="..","..",VLOOKUP($A232,'16-64 population'!$A$8:$L$432,Y$3,FALSE))</f>
        <v>56123</v>
      </c>
      <c r="Z232">
        <f>IF(H232="..","..",VLOOKUP($A232,'16-64 population'!$A$8:$L$432,Z$3,FALSE))</f>
        <v>55886</v>
      </c>
      <c r="AA232">
        <f>IF(I232="..","..",VLOOKUP($A232,'16-64 population'!$A$8:$L$432,AA$3,FALSE))</f>
        <v>55165</v>
      </c>
      <c r="AB232">
        <f>IF(J232="..","..",VLOOKUP($A232,'16-64 population'!$A$8:$L$432,AB$3,FALSE))</f>
        <v>55012</v>
      </c>
      <c r="AC232">
        <f>IF(K232="..","..",VLOOKUP($A232,'16-64 population'!$A$8:$L$432,AC$3,FALSE))</f>
        <v>54905</v>
      </c>
      <c r="AD232">
        <f>IF(L232="..","..",VLOOKUP($A232,'16-64 population'!$A$8:$L$432,AD$3,FALSE))</f>
        <v>54829</v>
      </c>
      <c r="AE232">
        <f>IF(M232="..","..",VLOOKUP($A232,'16-64 population'!$A$8:$L$432,AE$3,FALSE))</f>
        <v>55134</v>
      </c>
      <c r="AF232">
        <f>IF(N232="..","..",VLOOKUP($A232,'16-64 population'!$A$8:$L$432,AF$3,FALSE))</f>
        <v>55416</v>
      </c>
      <c r="AG232">
        <f>IF(O232="..","..",VLOOKUP($A232,'16-64 population'!$A$8:$M$432,AG$3,FALSE))</f>
        <v>55225</v>
      </c>
      <c r="AM232">
        <f t="shared" si="34"/>
        <v>3.5034859685386964E-2</v>
      </c>
      <c r="AN232">
        <f t="shared" si="35"/>
        <v>0.19332841224647615</v>
      </c>
      <c r="AO232">
        <f t="shared" si="36"/>
        <v>0.45791577872100597</v>
      </c>
      <c r="AP232">
        <f t="shared" si="37"/>
        <v>0.76617429574327822</v>
      </c>
      <c r="AQ232">
        <f t="shared" si="38"/>
        <v>0.85889131446158251</v>
      </c>
      <c r="AR232">
        <f t="shared" si="39"/>
        <v>2.1934197407776672</v>
      </c>
      <c r="AS232">
        <f t="shared" si="40"/>
        <v>0.9270704573547589</v>
      </c>
      <c r="AT232">
        <f t="shared" si="41"/>
        <v>0.87423731900555501</v>
      </c>
      <c r="AU232">
        <f t="shared" si="42"/>
        <v>0.49244013204690945</v>
      </c>
      <c r="AV232">
        <f t="shared" si="43"/>
        <v>0.12696339826604272</v>
      </c>
      <c r="AW232">
        <f t="shared" si="44"/>
        <v>0.83008517395698</v>
      </c>
      <c r="AX232">
        <f t="shared" si="44"/>
        <v>0.38026256224535987</v>
      </c>
    </row>
    <row r="233" spans="1:50" x14ac:dyDescent="0.3">
      <c r="A233" t="s">
        <v>80</v>
      </c>
      <c r="B233" t="str">
        <f>VLOOKUP($A233,class!$A$1:$B$455,2,FALSE)</f>
        <v>Unitary Authority</v>
      </c>
      <c r="C233" t="str">
        <f>IFERROR(VLOOKUP($A233,classifications!A$3:C$334,3,FALSE),VLOOKUP($A233,classifications!I$2:K$28,3,FALSE))</f>
        <v>Predominantly Urban</v>
      </c>
      <c r="D233">
        <f>VLOOKUP($A233,'table 1008C'!$C$10:$O$796,V$3,FALSE)</f>
        <v>772</v>
      </c>
      <c r="E233">
        <f>VLOOKUP($A233,'table 1008C'!$C$10:$O$796,W$3,FALSE)</f>
        <v>407</v>
      </c>
      <c r="F233">
        <f>VLOOKUP($A233,'table 1008C'!$C$10:$O$796,X$3,FALSE)</f>
        <v>160</v>
      </c>
      <c r="G233">
        <f>VLOOKUP($A233,'table 1008C'!$C$10:$O$796,Y$3,FALSE)</f>
        <v>426</v>
      </c>
      <c r="H233">
        <f>VLOOKUP($A233,'table 1008C'!$C$10:$O$796,Z$3,FALSE)</f>
        <v>192</v>
      </c>
      <c r="I233">
        <f>VLOOKUP($A233,'table 1008C'!$C$10:$O$796,AA$3,FALSE)</f>
        <v>484</v>
      </c>
      <c r="J233">
        <f>VLOOKUP($A233,'table 1008C'!$C$10:$O$796,AB$3,FALSE)</f>
        <v>147</v>
      </c>
      <c r="K233">
        <f>VLOOKUP($A233,'table 1008C'!$C$10:$O$796,AC$3,FALSE)</f>
        <v>145</v>
      </c>
      <c r="L233">
        <f>VLOOKUP($A233,'table 1008C'!$C$10:$O$796,AD$3,FALSE)</f>
        <v>115</v>
      </c>
      <c r="M233">
        <f>VLOOKUP($A233,'table 1008C'!$C$10:$O$796,AE$3,FALSE)</f>
        <v>197</v>
      </c>
      <c r="N233">
        <f>VLOOKUP($A233,'table 1008C'!$C$10:$O$796,AF$3,FALSE)</f>
        <v>385</v>
      </c>
      <c r="O233">
        <f>VLOOKUP($A233,'table 1008C'!$C$10:$O$796,AG$3,FALSE)</f>
        <v>394</v>
      </c>
      <c r="V233">
        <f>IF(D233="..","..",VLOOKUP($A233,'16-64 population'!$A$8:$L$432,V$3,FALSE))</f>
        <v>116933</v>
      </c>
      <c r="W233">
        <f>IF(E233="..","..",VLOOKUP($A233,'16-64 population'!$A$8:$L$432,W$3,FALSE))</f>
        <v>118596</v>
      </c>
      <c r="X233">
        <f>IF(F233="..","..",VLOOKUP($A233,'16-64 population'!$A$8:$L$432,X$3,FALSE))</f>
        <v>120131</v>
      </c>
      <c r="Y233">
        <f>IF(G233="..","..",VLOOKUP($A233,'16-64 population'!$A$8:$L$432,Y$3,FALSE))</f>
        <v>120423</v>
      </c>
      <c r="Z233">
        <f>IF(H233="..","..",VLOOKUP($A233,'16-64 population'!$A$8:$L$432,Z$3,FALSE))</f>
        <v>120772</v>
      </c>
      <c r="AA233">
        <f>IF(I233="..","..",VLOOKUP($A233,'16-64 population'!$A$8:$L$432,AA$3,FALSE))</f>
        <v>121285</v>
      </c>
      <c r="AB233">
        <f>IF(J233="..","..",VLOOKUP($A233,'16-64 population'!$A$8:$L$432,AB$3,FALSE))</f>
        <v>122672</v>
      </c>
      <c r="AC233">
        <f>IF(K233="..","..",VLOOKUP($A233,'16-64 population'!$A$8:$L$432,AC$3,FALSE))</f>
        <v>123937</v>
      </c>
      <c r="AD233">
        <f>IF(L233="..","..",VLOOKUP($A233,'16-64 population'!$A$8:$L$432,AD$3,FALSE))</f>
        <v>124484</v>
      </c>
      <c r="AE233">
        <f>IF(M233="..","..",VLOOKUP($A233,'16-64 population'!$A$8:$L$432,AE$3,FALSE))</f>
        <v>124930</v>
      </c>
      <c r="AF233">
        <f>IF(N233="..","..",VLOOKUP($A233,'16-64 population'!$A$8:$L$432,AF$3,FALSE))</f>
        <v>124823</v>
      </c>
      <c r="AG233">
        <f>IF(O233="..","..",VLOOKUP($A233,'16-64 population'!$A$8:$M$432,AG$3,FALSE))</f>
        <v>124182</v>
      </c>
      <c r="AM233">
        <f t="shared" si="34"/>
        <v>6.6020712715828722</v>
      </c>
      <c r="AN233">
        <f t="shared" si="35"/>
        <v>3.4318189483625079</v>
      </c>
      <c r="AO233">
        <f t="shared" si="36"/>
        <v>1.3318793650265128</v>
      </c>
      <c r="AP233">
        <f t="shared" si="37"/>
        <v>3.5375302060237663</v>
      </c>
      <c r="AQ233">
        <f t="shared" si="38"/>
        <v>1.5897724638161161</v>
      </c>
      <c r="AR233">
        <f t="shared" si="39"/>
        <v>3.9906006513583709</v>
      </c>
      <c r="AS233">
        <f t="shared" si="40"/>
        <v>1.198317464458067</v>
      </c>
      <c r="AT233">
        <f t="shared" si="41"/>
        <v>1.1699492484084657</v>
      </c>
      <c r="AU233">
        <f t="shared" si="42"/>
        <v>0.92381350213682079</v>
      </c>
      <c r="AV233">
        <f t="shared" si="43"/>
        <v>1.5768830545105259</v>
      </c>
      <c r="AW233">
        <f t="shared" si="44"/>
        <v>3.0843674643294907</v>
      </c>
      <c r="AX233">
        <f t="shared" si="44"/>
        <v>3.1727625581807346</v>
      </c>
    </row>
    <row r="234" spans="1:50" x14ac:dyDescent="0.3">
      <c r="A234" t="s">
        <v>82</v>
      </c>
      <c r="B234" t="str">
        <f>VLOOKUP($A234,class!$A$1:$B$455,2,FALSE)</f>
        <v>Unitary Authority</v>
      </c>
      <c r="C234" t="str">
        <f>IFERROR(VLOOKUP($A234,classifications!A$3:C$334,3,FALSE),VLOOKUP($A234,classifications!I$2:K$28,3,FALSE))</f>
        <v>Predominantly Urban</v>
      </c>
      <c r="D234">
        <f>VLOOKUP($A234,'table 1008C'!$C$10:$O$796,V$3,FALSE)</f>
        <v>330</v>
      </c>
      <c r="E234">
        <f>VLOOKUP($A234,'table 1008C'!$C$10:$O$796,W$3,FALSE)</f>
        <v>368</v>
      </c>
      <c r="F234">
        <f>VLOOKUP($A234,'table 1008C'!$C$10:$O$796,X$3,FALSE)</f>
        <v>310</v>
      </c>
      <c r="G234">
        <f>VLOOKUP($A234,'table 1008C'!$C$10:$O$796,Y$3,FALSE)</f>
        <v>275</v>
      </c>
      <c r="H234">
        <f>VLOOKUP($A234,'table 1008C'!$C$10:$O$796,Z$3,FALSE)</f>
        <v>183</v>
      </c>
      <c r="I234">
        <f>VLOOKUP($A234,'table 1008C'!$C$10:$O$796,AA$3,FALSE)</f>
        <v>396</v>
      </c>
      <c r="J234">
        <f>VLOOKUP($A234,'table 1008C'!$C$10:$O$796,AB$3,FALSE)</f>
        <v>321</v>
      </c>
      <c r="K234">
        <f>VLOOKUP($A234,'table 1008C'!$C$10:$O$796,AC$3,FALSE)</f>
        <v>170</v>
      </c>
      <c r="L234">
        <f>VLOOKUP($A234,'table 1008C'!$C$10:$O$796,AD$3,FALSE)</f>
        <v>171</v>
      </c>
      <c r="M234">
        <f>VLOOKUP($A234,'table 1008C'!$C$10:$O$796,AE$3,FALSE)</f>
        <v>500</v>
      </c>
      <c r="N234">
        <f>VLOOKUP($A234,'table 1008C'!$C$10:$O$796,AF$3,FALSE)</f>
        <v>234</v>
      </c>
      <c r="O234">
        <f>VLOOKUP($A234,'table 1008C'!$C$10:$O$796,AG$3,FALSE)</f>
        <v>105</v>
      </c>
      <c r="V234">
        <f>IF(D234="..","..",VLOOKUP($A234,'16-64 population'!$A$8:$L$432,V$3,FALSE))</f>
        <v>168099</v>
      </c>
      <c r="W234">
        <f>IF(E234="..","..",VLOOKUP($A234,'16-64 population'!$A$8:$L$432,W$3,FALSE))</f>
        <v>168360</v>
      </c>
      <c r="X234">
        <f>IF(F234="..","..",VLOOKUP($A234,'16-64 population'!$A$8:$L$432,X$3,FALSE))</f>
        <v>169661</v>
      </c>
      <c r="Y234">
        <f>IF(G234="..","..",VLOOKUP($A234,'16-64 population'!$A$8:$L$432,Y$3,FALSE))</f>
        <v>169128</v>
      </c>
      <c r="Z234">
        <f>IF(H234="..","..",VLOOKUP($A234,'16-64 population'!$A$8:$L$432,Z$3,FALSE))</f>
        <v>168704</v>
      </c>
      <c r="AA234">
        <f>IF(I234="..","..",VLOOKUP($A234,'16-64 population'!$A$8:$L$432,AA$3,FALSE))</f>
        <v>169092</v>
      </c>
      <c r="AB234">
        <f>IF(J234="..","..",VLOOKUP($A234,'16-64 population'!$A$8:$L$432,AB$3,FALSE))</f>
        <v>168812</v>
      </c>
      <c r="AC234">
        <f>IF(K234="..","..",VLOOKUP($A234,'16-64 population'!$A$8:$L$432,AC$3,FALSE))</f>
        <v>168603</v>
      </c>
      <c r="AD234">
        <f>IF(L234="..","..",VLOOKUP($A234,'16-64 population'!$A$8:$L$432,AD$3,FALSE))</f>
        <v>168264</v>
      </c>
      <c r="AE234">
        <f>IF(M234="..","..",VLOOKUP($A234,'16-64 population'!$A$8:$L$432,AE$3,FALSE))</f>
        <v>167656</v>
      </c>
      <c r="AF234">
        <f>IF(N234="..","..",VLOOKUP($A234,'16-64 population'!$A$8:$L$432,AF$3,FALSE))</f>
        <v>165861</v>
      </c>
      <c r="AG234">
        <f>IF(O234="..","..",VLOOKUP($A234,'16-64 population'!$A$8:$M$432,AG$3,FALSE))</f>
        <v>165854</v>
      </c>
      <c r="AM234">
        <f t="shared" si="34"/>
        <v>1.9631288704870344</v>
      </c>
      <c r="AN234">
        <f t="shared" si="35"/>
        <v>2.1857923497267757</v>
      </c>
      <c r="AO234">
        <f t="shared" si="36"/>
        <v>1.8271730097075933</v>
      </c>
      <c r="AP234">
        <f t="shared" si="37"/>
        <v>1.625987417813727</v>
      </c>
      <c r="AQ234">
        <f t="shared" si="38"/>
        <v>1.0847401365705613</v>
      </c>
      <c r="AR234">
        <f t="shared" si="39"/>
        <v>2.3419203747072599</v>
      </c>
      <c r="AS234">
        <f t="shared" si="40"/>
        <v>1.9015235883704948</v>
      </c>
      <c r="AT234">
        <f t="shared" si="41"/>
        <v>1.0082857363154867</v>
      </c>
      <c r="AU234">
        <f t="shared" si="42"/>
        <v>1.0162601626016259</v>
      </c>
      <c r="AV234">
        <f t="shared" si="43"/>
        <v>2.9822970845063699</v>
      </c>
      <c r="AW234">
        <f t="shared" si="44"/>
        <v>1.410819903413099</v>
      </c>
      <c r="AX234">
        <f t="shared" si="44"/>
        <v>0.6330869318798461</v>
      </c>
    </row>
    <row r="235" spans="1:50" x14ac:dyDescent="0.3">
      <c r="A235" t="s">
        <v>84</v>
      </c>
      <c r="B235" t="str">
        <f>VLOOKUP($A235,class!$A$1:$B$455,2,FALSE)</f>
        <v>Unitary Authority</v>
      </c>
      <c r="C235" t="str">
        <f>IFERROR(VLOOKUP($A235,classifications!A$3:C$334,3,FALSE),VLOOKUP($A235,classifications!I$2:K$28,3,FALSE))</f>
        <v>Predominantly Urban</v>
      </c>
      <c r="D235">
        <f>VLOOKUP($A235,'table 1008C'!$C$10:$O$796,V$3,FALSE)</f>
        <v>122</v>
      </c>
      <c r="E235">
        <f>VLOOKUP($A235,'table 1008C'!$C$10:$O$796,W$3,FALSE)</f>
        <v>115</v>
      </c>
      <c r="F235">
        <f>VLOOKUP($A235,'table 1008C'!$C$10:$O$796,X$3,FALSE)</f>
        <v>2</v>
      </c>
      <c r="G235">
        <f>VLOOKUP($A235,'table 1008C'!$C$10:$O$796,Y$3,FALSE)</f>
        <v>42</v>
      </c>
      <c r="H235">
        <f>VLOOKUP($A235,'table 1008C'!$C$10:$O$796,Z$3,FALSE)</f>
        <v>4</v>
      </c>
      <c r="I235">
        <f>VLOOKUP($A235,'table 1008C'!$C$10:$O$796,AA$3,FALSE)</f>
        <v>38</v>
      </c>
      <c r="J235">
        <f>VLOOKUP($A235,'table 1008C'!$C$10:$O$796,AB$3,FALSE)</f>
        <v>18</v>
      </c>
      <c r="K235">
        <f>VLOOKUP($A235,'table 1008C'!$C$10:$O$796,AC$3,FALSE)</f>
        <v>62</v>
      </c>
      <c r="L235">
        <f>VLOOKUP($A235,'table 1008C'!$C$10:$O$796,AD$3,FALSE)</f>
        <v>22</v>
      </c>
      <c r="M235">
        <f>VLOOKUP($A235,'table 1008C'!$C$10:$O$796,AE$3,FALSE)</f>
        <v>99</v>
      </c>
      <c r="N235" t="str">
        <f>VLOOKUP($A235,'table 1008C'!$C$10:$O$796,AF$3,FALSE)</f>
        <v>..</v>
      </c>
      <c r="O235" t="str">
        <f>VLOOKUP($A235,'table 1008C'!$C$10:$O$796,AG$3,FALSE)</f>
        <v>..</v>
      </c>
      <c r="V235">
        <f>IF(D235="..","..",VLOOKUP($A235,'16-64 population'!$A$8:$L$432,V$3,FALSE))</f>
        <v>90790</v>
      </c>
      <c r="W235">
        <f>IF(E235="..","..",VLOOKUP($A235,'16-64 population'!$A$8:$L$432,W$3,FALSE))</f>
        <v>91394</v>
      </c>
      <c r="X235">
        <f>IF(F235="..","..",VLOOKUP($A235,'16-64 population'!$A$8:$L$432,X$3,FALSE))</f>
        <v>91978</v>
      </c>
      <c r="Y235">
        <f>IF(G235="..","..",VLOOKUP($A235,'16-64 population'!$A$8:$L$432,Y$3,FALSE))</f>
        <v>91015</v>
      </c>
      <c r="Z235">
        <f>IF(H235="..","..",VLOOKUP($A235,'16-64 population'!$A$8:$L$432,Z$3,FALSE))</f>
        <v>90589</v>
      </c>
      <c r="AA235">
        <f>IF(I235="..","..",VLOOKUP($A235,'16-64 population'!$A$8:$L$432,AA$3,FALSE))</f>
        <v>90537</v>
      </c>
      <c r="AB235">
        <f>IF(J235="..","..",VLOOKUP($A235,'16-64 population'!$A$8:$L$432,AB$3,FALSE))</f>
        <v>90446</v>
      </c>
      <c r="AC235">
        <f>IF(K235="..","..",VLOOKUP($A235,'16-64 population'!$A$8:$L$432,AC$3,FALSE))</f>
        <v>90482</v>
      </c>
      <c r="AD235">
        <f>IF(L235="..","..",VLOOKUP($A235,'16-64 population'!$A$8:$L$432,AD$3,FALSE))</f>
        <v>90608</v>
      </c>
      <c r="AE235">
        <f>IF(M235="..","..",VLOOKUP($A235,'16-64 population'!$A$8:$L$432,AE$3,FALSE))</f>
        <v>90095</v>
      </c>
      <c r="AF235" t="str">
        <f>IF(N235="..","..",VLOOKUP($A235,'16-64 population'!$A$8:$L$432,AF$3,FALSE))</f>
        <v>..</v>
      </c>
      <c r="AG235" t="str">
        <f>IF(O235="..","..",VLOOKUP($A235,'16-64 population'!$A$8:$M$432,AG$3,FALSE))</f>
        <v>..</v>
      </c>
      <c r="AM235">
        <f t="shared" si="34"/>
        <v>1.3437603260270954</v>
      </c>
      <c r="AN235">
        <f t="shared" si="35"/>
        <v>1.2582882902597543</v>
      </c>
      <c r="AO235">
        <f t="shared" si="36"/>
        <v>2.174433016590924E-2</v>
      </c>
      <c r="AP235">
        <f t="shared" si="37"/>
        <v>0.46146239630830083</v>
      </c>
      <c r="AQ235">
        <f t="shared" si="38"/>
        <v>4.4155471414851696E-2</v>
      </c>
      <c r="AR235">
        <f t="shared" si="39"/>
        <v>0.41971790538674791</v>
      </c>
      <c r="AS235">
        <f t="shared" si="40"/>
        <v>0.19901377617583974</v>
      </c>
      <c r="AT235">
        <f t="shared" si="41"/>
        <v>0.68521915961185653</v>
      </c>
      <c r="AU235">
        <f t="shared" si="42"/>
        <v>0.24280416740243685</v>
      </c>
      <c r="AV235">
        <f t="shared" si="43"/>
        <v>1.0988401132138299</v>
      </c>
      <c r="AW235" t="e">
        <f t="shared" si="44"/>
        <v>#VALUE!</v>
      </c>
      <c r="AX235" t="e">
        <f t="shared" si="44"/>
        <v>#VALUE!</v>
      </c>
    </row>
    <row r="236" spans="1:50" x14ac:dyDescent="0.3">
      <c r="A236" t="s">
        <v>86</v>
      </c>
      <c r="B236" t="str">
        <f>VLOOKUP($A236,class!$A$1:$B$455,2,FALSE)</f>
        <v>Unitary Authority</v>
      </c>
      <c r="C236" t="str">
        <f>IFERROR(VLOOKUP($A236,classifications!A$3:C$334,3,FALSE),VLOOKUP($A236,classifications!I$2:K$28,3,FALSE))</f>
        <v>Predominantly Urban</v>
      </c>
      <c r="D236">
        <f>VLOOKUP($A236,'table 1008C'!$C$10:$O$796,V$3,FALSE)</f>
        <v>312</v>
      </c>
      <c r="E236">
        <f>VLOOKUP($A236,'table 1008C'!$C$10:$O$796,W$3,FALSE)</f>
        <v>161</v>
      </c>
      <c r="F236">
        <f>VLOOKUP($A236,'table 1008C'!$C$10:$O$796,X$3,FALSE)</f>
        <v>211</v>
      </c>
      <c r="G236">
        <f>VLOOKUP($A236,'table 1008C'!$C$10:$O$796,Y$3,FALSE)</f>
        <v>144</v>
      </c>
      <c r="H236">
        <f>VLOOKUP($A236,'table 1008C'!$C$10:$O$796,Z$3,FALSE)</f>
        <v>241</v>
      </c>
      <c r="I236">
        <f>VLOOKUP($A236,'table 1008C'!$C$10:$O$796,AA$3,FALSE)</f>
        <v>270</v>
      </c>
      <c r="J236">
        <f>VLOOKUP($A236,'table 1008C'!$C$10:$O$796,AB$3,FALSE)</f>
        <v>114</v>
      </c>
      <c r="K236">
        <f>VLOOKUP($A236,'table 1008C'!$C$10:$O$796,AC$3,FALSE)</f>
        <v>139</v>
      </c>
      <c r="L236">
        <f>VLOOKUP($A236,'table 1008C'!$C$10:$O$796,AD$3,FALSE)</f>
        <v>54</v>
      </c>
      <c r="M236">
        <f>VLOOKUP($A236,'table 1008C'!$C$10:$O$796,AE$3,FALSE)</f>
        <v>109</v>
      </c>
      <c r="N236">
        <f>VLOOKUP($A236,'table 1008C'!$C$10:$O$796,AF$3,FALSE)</f>
        <v>106</v>
      </c>
      <c r="O236">
        <f>VLOOKUP($A236,'table 1008C'!$C$10:$O$796,AG$3,FALSE)</f>
        <v>193</v>
      </c>
      <c r="V236">
        <f>IF(D236="..","..",VLOOKUP($A236,'16-64 population'!$A$8:$L$432,V$3,FALSE))</f>
        <v>135762</v>
      </c>
      <c r="W236">
        <f>IF(E236="..","..",VLOOKUP($A236,'16-64 population'!$A$8:$L$432,W$3,FALSE))</f>
        <v>138461</v>
      </c>
      <c r="X236">
        <f>IF(F236="..","..",VLOOKUP($A236,'16-64 population'!$A$8:$L$432,X$3,FALSE))</f>
        <v>140091</v>
      </c>
      <c r="Y236">
        <f>IF(G236="..","..",VLOOKUP($A236,'16-64 population'!$A$8:$L$432,Y$3,FALSE))</f>
        <v>140117</v>
      </c>
      <c r="Z236">
        <f>IF(H236="..","..",VLOOKUP($A236,'16-64 population'!$A$8:$L$432,Z$3,FALSE))</f>
        <v>139377</v>
      </c>
      <c r="AA236">
        <f>IF(I236="..","..",VLOOKUP($A236,'16-64 population'!$A$8:$L$432,AA$3,FALSE))</f>
        <v>139840</v>
      </c>
      <c r="AB236">
        <f>IF(J236="..","..",VLOOKUP($A236,'16-64 population'!$A$8:$L$432,AB$3,FALSE))</f>
        <v>141544</v>
      </c>
      <c r="AC236">
        <f>IF(K236="..","..",VLOOKUP($A236,'16-64 population'!$A$8:$L$432,AC$3,FALSE))</f>
        <v>143791</v>
      </c>
      <c r="AD236">
        <f>IF(L236="..","..",VLOOKUP($A236,'16-64 population'!$A$8:$L$432,AD$3,FALSE))</f>
        <v>144771</v>
      </c>
      <c r="AE236">
        <f>IF(M236="..","..",VLOOKUP($A236,'16-64 population'!$A$8:$L$432,AE$3,FALSE))</f>
        <v>144946</v>
      </c>
      <c r="AF236">
        <f>IF(N236="..","..",VLOOKUP($A236,'16-64 population'!$A$8:$L$432,AF$3,FALSE))</f>
        <v>144861</v>
      </c>
      <c r="AG236">
        <f>IF(O236="..","..",VLOOKUP($A236,'16-64 population'!$A$8:$M$432,AG$3,FALSE))</f>
        <v>144768</v>
      </c>
      <c r="AM236">
        <f t="shared" si="34"/>
        <v>2.2981393909930614</v>
      </c>
      <c r="AN236">
        <f t="shared" si="35"/>
        <v>1.1627822997089432</v>
      </c>
      <c r="AO236">
        <f t="shared" si="36"/>
        <v>1.5061638506399411</v>
      </c>
      <c r="AP236">
        <f t="shared" si="37"/>
        <v>1.0277125545080183</v>
      </c>
      <c r="AQ236">
        <f t="shared" si="38"/>
        <v>1.7291231695329932</v>
      </c>
      <c r="AR236">
        <f t="shared" si="39"/>
        <v>1.9307780320366132</v>
      </c>
      <c r="AS236">
        <f t="shared" si="40"/>
        <v>0.80540326682868923</v>
      </c>
      <c r="AT236">
        <f t="shared" si="41"/>
        <v>0.96668080756097396</v>
      </c>
      <c r="AU236">
        <f t="shared" si="42"/>
        <v>0.37300288041113211</v>
      </c>
      <c r="AV236">
        <f t="shared" si="43"/>
        <v>0.75200419466559965</v>
      </c>
      <c r="AW236">
        <f t="shared" si="44"/>
        <v>0.73173593997004027</v>
      </c>
      <c r="AX236">
        <f t="shared" si="44"/>
        <v>1.3331675508399645</v>
      </c>
    </row>
    <row r="237" spans="1:50" x14ac:dyDescent="0.3">
      <c r="A237" t="s">
        <v>102</v>
      </c>
      <c r="B237" t="str">
        <f>VLOOKUP($A237,class!$A$1:$B$455,2,FALSE)</f>
        <v>Shire District</v>
      </c>
      <c r="C237" t="str">
        <f>IFERROR(VLOOKUP($A237,classifications!A$3:C$334,3,FALSE),VLOOKUP($A237,classifications!I$2:K$28,3,FALSE))</f>
        <v>Predominantly Urban</v>
      </c>
      <c r="D237">
        <f>VLOOKUP($A237,'table 1008C'!$C$10:$O$796,V$3,FALSE)</f>
        <v>19</v>
      </c>
      <c r="E237">
        <f>VLOOKUP($A237,'table 1008C'!$C$10:$O$796,W$3,FALSE)</f>
        <v>10</v>
      </c>
      <c r="F237">
        <f>VLOOKUP($A237,'table 1008C'!$C$10:$O$796,X$3,FALSE)</f>
        <v>86</v>
      </c>
      <c r="G237">
        <f>VLOOKUP($A237,'table 1008C'!$C$10:$O$796,Y$3,FALSE)</f>
        <v>104</v>
      </c>
      <c r="H237">
        <f>VLOOKUP($A237,'table 1008C'!$C$10:$O$796,Z$3,FALSE)</f>
        <v>40</v>
      </c>
      <c r="I237">
        <f>VLOOKUP($A237,'table 1008C'!$C$10:$O$796,AA$3,FALSE)</f>
        <v>141</v>
      </c>
      <c r="J237">
        <f>VLOOKUP($A237,'table 1008C'!$C$10:$O$796,AB$3,FALSE)</f>
        <v>83</v>
      </c>
      <c r="K237">
        <f>VLOOKUP($A237,'table 1008C'!$C$10:$O$796,AC$3,FALSE)</f>
        <v>179</v>
      </c>
      <c r="L237">
        <f>VLOOKUP($A237,'table 1008C'!$C$10:$O$796,AD$3,FALSE)</f>
        <v>183</v>
      </c>
      <c r="M237">
        <f>VLOOKUP($A237,'table 1008C'!$C$10:$O$796,AE$3,FALSE)</f>
        <v>110</v>
      </c>
      <c r="N237">
        <f>VLOOKUP($A237,'table 1008C'!$C$10:$O$796,AF$3,FALSE)</f>
        <v>182</v>
      </c>
      <c r="O237">
        <f>VLOOKUP($A237,'table 1008C'!$C$10:$O$796,AG$3,FALSE)</f>
        <v>436</v>
      </c>
      <c r="V237">
        <f>IF(D237="..","..",VLOOKUP($A237,'16-64 population'!$A$8:$L$432,V$3,FALSE))</f>
        <v>92475</v>
      </c>
      <c r="W237">
        <f>IF(E237="..","..",VLOOKUP($A237,'16-64 population'!$A$8:$L$432,W$3,FALSE))</f>
        <v>93008</v>
      </c>
      <c r="X237">
        <f>IF(F237="..","..",VLOOKUP($A237,'16-64 population'!$A$8:$L$432,X$3,FALSE))</f>
        <v>93796</v>
      </c>
      <c r="Y237">
        <f>IF(G237="..","..",VLOOKUP($A237,'16-64 population'!$A$8:$L$432,Y$3,FALSE))</f>
        <v>93769</v>
      </c>
      <c r="Z237">
        <f>IF(H237="..","..",VLOOKUP($A237,'16-64 population'!$A$8:$L$432,Z$3,FALSE))</f>
        <v>92883</v>
      </c>
      <c r="AA237">
        <f>IF(I237="..","..",VLOOKUP($A237,'16-64 population'!$A$8:$L$432,AA$3,FALSE))</f>
        <v>92297</v>
      </c>
      <c r="AB237">
        <f>IF(J237="..","..",VLOOKUP($A237,'16-64 population'!$A$8:$L$432,AB$3,FALSE))</f>
        <v>92600</v>
      </c>
      <c r="AC237">
        <f>IF(K237="..","..",VLOOKUP($A237,'16-64 population'!$A$8:$L$432,AC$3,FALSE))</f>
        <v>92498</v>
      </c>
      <c r="AD237">
        <f>IF(L237="..","..",VLOOKUP($A237,'16-64 population'!$A$8:$L$432,AD$3,FALSE))</f>
        <v>92432</v>
      </c>
      <c r="AE237">
        <f>IF(M237="..","..",VLOOKUP($A237,'16-64 population'!$A$8:$L$432,AE$3,FALSE))</f>
        <v>92234</v>
      </c>
      <c r="AF237">
        <f>IF(N237="..","..",VLOOKUP($A237,'16-64 population'!$A$8:$L$432,AF$3,FALSE))</f>
        <v>92744</v>
      </c>
      <c r="AG237">
        <f>IF(O237="..","..",VLOOKUP($A237,'16-64 population'!$A$8:$M$432,AG$3,FALSE))</f>
        <v>93266</v>
      </c>
      <c r="AM237">
        <f t="shared" si="34"/>
        <v>0.20546093538794269</v>
      </c>
      <c r="AN237">
        <f t="shared" si="35"/>
        <v>0.10751763289179427</v>
      </c>
      <c r="AO237">
        <f t="shared" si="36"/>
        <v>0.91688344918759856</v>
      </c>
      <c r="AP237">
        <f t="shared" si="37"/>
        <v>1.1091085539997227</v>
      </c>
      <c r="AQ237">
        <f t="shared" si="38"/>
        <v>0.43064931149941327</v>
      </c>
      <c r="AR237">
        <f t="shared" si="39"/>
        <v>1.5276769559140602</v>
      </c>
      <c r="AS237">
        <f t="shared" si="40"/>
        <v>0.89632829373650114</v>
      </c>
      <c r="AT237">
        <f t="shared" si="41"/>
        <v>1.9351769767994982</v>
      </c>
      <c r="AU237">
        <f t="shared" si="42"/>
        <v>1.9798338237839708</v>
      </c>
      <c r="AV237">
        <f t="shared" si="43"/>
        <v>1.1926187739879004</v>
      </c>
      <c r="AW237">
        <f t="shared" si="44"/>
        <v>1.9623910980764254</v>
      </c>
      <c r="AX237">
        <f t="shared" si="44"/>
        <v>4.6748011065125556</v>
      </c>
    </row>
    <row r="238" spans="1:50" x14ac:dyDescent="0.3">
      <c r="A238" t="s">
        <v>313</v>
      </c>
      <c r="B238" t="str">
        <f>VLOOKUP($A238,class!$A$1:$B$455,2,FALSE)</f>
        <v>Shire District</v>
      </c>
      <c r="C238" t="str">
        <f>IFERROR(VLOOKUP($A238,classifications!A$3:C$334,3,FALSE),VLOOKUP($A238,classifications!I$2:K$28,3,FALSE))</f>
        <v>Predominantly Rural</v>
      </c>
      <c r="D238">
        <f>VLOOKUP($A238,'table 1008C'!$C$10:$O$796,V$3,FALSE)</f>
        <v>50</v>
      </c>
      <c r="E238">
        <f>VLOOKUP($A238,'table 1008C'!$C$10:$O$796,W$3,FALSE)</f>
        <v>22</v>
      </c>
      <c r="F238">
        <f>VLOOKUP($A238,'table 1008C'!$C$10:$O$796,X$3,FALSE)</f>
        <v>10</v>
      </c>
      <c r="G238">
        <f>VLOOKUP($A238,'table 1008C'!$C$10:$O$796,Y$3,FALSE)</f>
        <v>13</v>
      </c>
      <c r="H238">
        <f>VLOOKUP($A238,'table 1008C'!$C$10:$O$796,Z$3,FALSE)</f>
        <v>20</v>
      </c>
      <c r="I238">
        <f>VLOOKUP($A238,'table 1008C'!$C$10:$O$796,AA$3,FALSE)</f>
        <v>1</v>
      </c>
      <c r="J238">
        <f>VLOOKUP($A238,'table 1008C'!$C$10:$O$796,AB$3,FALSE)</f>
        <v>53</v>
      </c>
      <c r="K238">
        <f>VLOOKUP($A238,'table 1008C'!$C$10:$O$796,AC$3,FALSE)</f>
        <v>23</v>
      </c>
      <c r="L238">
        <f>VLOOKUP($A238,'table 1008C'!$C$10:$O$796,AD$3,FALSE)</f>
        <v>6</v>
      </c>
      <c r="M238">
        <f>VLOOKUP($A238,'table 1008C'!$C$10:$O$796,AE$3,FALSE)</f>
        <v>18</v>
      </c>
      <c r="N238" t="str">
        <f>VLOOKUP($A238,'table 1008C'!$C$10:$O$796,AF$3,FALSE)</f>
        <v>..</v>
      </c>
      <c r="O238" t="str">
        <f>VLOOKUP($A238,'table 1008C'!$C$10:$O$796,AG$3,FALSE)</f>
        <v>..</v>
      </c>
      <c r="V238">
        <f>IF(D238="..","..",VLOOKUP($A238,'16-64 population'!$A$8:$L$432,V$3,FALSE))</f>
        <v>27177</v>
      </c>
      <c r="W238">
        <f>IF(E238="..","..",VLOOKUP($A238,'16-64 population'!$A$8:$L$432,W$3,FALSE))</f>
        <v>27054</v>
      </c>
      <c r="X238">
        <f>IF(F238="..","..",VLOOKUP($A238,'16-64 population'!$A$8:$L$432,X$3,FALSE))</f>
        <v>26856</v>
      </c>
      <c r="Y238">
        <f>IF(G238="..","..",VLOOKUP($A238,'16-64 population'!$A$8:$L$432,Y$3,FALSE))</f>
        <v>26519</v>
      </c>
      <c r="Z238">
        <f>IF(H238="..","..",VLOOKUP($A238,'16-64 population'!$A$8:$L$432,Z$3,FALSE))</f>
        <v>26356</v>
      </c>
      <c r="AA238">
        <f>IF(I238="..","..",VLOOKUP($A238,'16-64 population'!$A$8:$L$432,AA$3,FALSE))</f>
        <v>26325</v>
      </c>
      <c r="AB238">
        <f>IF(J238="..","..",VLOOKUP($A238,'16-64 population'!$A$8:$L$432,AB$3,FALSE))</f>
        <v>26478</v>
      </c>
      <c r="AC238">
        <f>IF(K238="..","..",VLOOKUP($A238,'16-64 population'!$A$8:$L$432,AC$3,FALSE))</f>
        <v>26404</v>
      </c>
      <c r="AD238">
        <f>IF(L238="..","..",VLOOKUP($A238,'16-64 population'!$A$8:$L$432,AD$3,FALSE))</f>
        <v>26438</v>
      </c>
      <c r="AE238">
        <f>IF(M238="..","..",VLOOKUP($A238,'16-64 population'!$A$8:$L$432,AE$3,FALSE))</f>
        <v>26510</v>
      </c>
      <c r="AF238" t="str">
        <f>IF(N238="..","..",VLOOKUP($A238,'16-64 population'!$A$8:$L$432,AF$3,FALSE))</f>
        <v>..</v>
      </c>
      <c r="AG238" t="str">
        <f>IF(O238="..","..",VLOOKUP($A238,'16-64 population'!$A$8:$M$432,AG$3,FALSE))</f>
        <v>..</v>
      </c>
      <c r="AM238">
        <f t="shared" si="34"/>
        <v>1.8397909997424293</v>
      </c>
      <c r="AN238">
        <f t="shared" si="35"/>
        <v>0.81318843793893703</v>
      </c>
      <c r="AO238">
        <f t="shared" si="36"/>
        <v>0.37235627047959485</v>
      </c>
      <c r="AP238">
        <f t="shared" si="37"/>
        <v>0.49021456314340667</v>
      </c>
      <c r="AQ238">
        <f t="shared" si="38"/>
        <v>0.75884049172863854</v>
      </c>
      <c r="AR238">
        <f t="shared" si="39"/>
        <v>3.7986704653371318E-2</v>
      </c>
      <c r="AS238">
        <f t="shared" si="40"/>
        <v>2.0016617569302815</v>
      </c>
      <c r="AT238">
        <f t="shared" si="41"/>
        <v>0.87108013937282225</v>
      </c>
      <c r="AU238">
        <f t="shared" si="42"/>
        <v>0.22694606248581589</v>
      </c>
      <c r="AV238">
        <f t="shared" si="43"/>
        <v>0.67898906073179932</v>
      </c>
      <c r="AW238" t="e">
        <f t="shared" si="44"/>
        <v>#VALUE!</v>
      </c>
      <c r="AX238" t="e">
        <f t="shared" si="44"/>
        <v>#VALUE!</v>
      </c>
    </row>
    <row r="239" spans="1:50" x14ac:dyDescent="0.3">
      <c r="A239" t="s">
        <v>88</v>
      </c>
      <c r="B239" t="str">
        <f>VLOOKUP($A239,class!$A$1:$B$455,2,FALSE)</f>
        <v>Unitary Authority</v>
      </c>
      <c r="C239" t="str">
        <f>IFERROR(VLOOKUP($A239,classifications!A$3:C$334,3,FALSE),VLOOKUP($A239,classifications!I$2:K$28,3,FALSE))</f>
        <v>Predominantly Urban</v>
      </c>
      <c r="D239">
        <f>VLOOKUP($A239,'table 1008C'!$C$10:$O$796,V$3,FALSE)</f>
        <v>149</v>
      </c>
      <c r="E239">
        <f>VLOOKUP($A239,'table 1008C'!$C$10:$O$796,W$3,FALSE)</f>
        <v>127</v>
      </c>
      <c r="F239">
        <f>VLOOKUP($A239,'table 1008C'!$C$10:$O$796,X$3,FALSE)</f>
        <v>239</v>
      </c>
      <c r="G239">
        <f>VLOOKUP($A239,'table 1008C'!$C$10:$O$796,Y$3,FALSE)</f>
        <v>195</v>
      </c>
      <c r="H239">
        <f>VLOOKUP($A239,'table 1008C'!$C$10:$O$796,Z$3,FALSE)</f>
        <v>165</v>
      </c>
      <c r="I239">
        <f>VLOOKUP($A239,'table 1008C'!$C$10:$O$796,AA$3,FALSE)</f>
        <v>105</v>
      </c>
      <c r="J239">
        <f>VLOOKUP($A239,'table 1008C'!$C$10:$O$796,AB$3,FALSE)</f>
        <v>17</v>
      </c>
      <c r="K239">
        <f>VLOOKUP($A239,'table 1008C'!$C$10:$O$796,AC$3,FALSE)</f>
        <v>72</v>
      </c>
      <c r="L239">
        <f>VLOOKUP($A239,'table 1008C'!$C$10:$O$796,AD$3,FALSE)</f>
        <v>42</v>
      </c>
      <c r="M239">
        <f>VLOOKUP($A239,'table 1008C'!$C$10:$O$796,AE$3,FALSE)</f>
        <v>174</v>
      </c>
      <c r="N239">
        <f>VLOOKUP($A239,'table 1008C'!$C$10:$O$796,AF$3,FALSE)</f>
        <v>265</v>
      </c>
      <c r="O239">
        <f>VLOOKUP($A239,'table 1008C'!$C$10:$O$796,AG$3,FALSE)</f>
        <v>19</v>
      </c>
      <c r="V239">
        <f>IF(D239="..","..",VLOOKUP($A239,'16-64 population'!$A$8:$L$432,V$3,FALSE))</f>
        <v>106100</v>
      </c>
      <c r="W239">
        <f>IF(E239="..","..",VLOOKUP($A239,'16-64 population'!$A$8:$L$432,W$3,FALSE))</f>
        <v>107039</v>
      </c>
      <c r="X239">
        <f>IF(F239="..","..",VLOOKUP($A239,'16-64 population'!$A$8:$L$432,X$3,FALSE))</f>
        <v>107276</v>
      </c>
      <c r="Y239">
        <f>IF(G239="..","..",VLOOKUP($A239,'16-64 population'!$A$8:$L$432,Y$3,FALSE))</f>
        <v>107434</v>
      </c>
      <c r="Z239">
        <f>IF(H239="..","..",VLOOKUP($A239,'16-64 population'!$A$8:$L$432,Z$3,FALSE))</f>
        <v>108053</v>
      </c>
      <c r="AA239">
        <f>IF(I239="..","..",VLOOKUP($A239,'16-64 population'!$A$8:$L$432,AA$3,FALSE))</f>
        <v>108452</v>
      </c>
      <c r="AB239">
        <f>IF(J239="..","..",VLOOKUP($A239,'16-64 population'!$A$8:$L$432,AB$3,FALSE))</f>
        <v>109053</v>
      </c>
      <c r="AC239">
        <f>IF(K239="..","..",VLOOKUP($A239,'16-64 population'!$A$8:$L$432,AC$3,FALSE))</f>
        <v>109656</v>
      </c>
      <c r="AD239">
        <f>IF(L239="..","..",VLOOKUP($A239,'16-64 population'!$A$8:$L$432,AD$3,FALSE))</f>
        <v>109528</v>
      </c>
      <c r="AE239">
        <f>IF(M239="..","..",VLOOKUP($A239,'16-64 population'!$A$8:$L$432,AE$3,FALSE))</f>
        <v>109307</v>
      </c>
      <c r="AF239">
        <f>IF(N239="..","..",VLOOKUP($A239,'16-64 population'!$A$8:$L$432,AF$3,FALSE))</f>
        <v>107696</v>
      </c>
      <c r="AG239">
        <f>IF(O239="..","..",VLOOKUP($A239,'16-64 population'!$A$8:$M$432,AG$3,FALSE))</f>
        <v>106048</v>
      </c>
      <c r="AM239">
        <f t="shared" si="34"/>
        <v>1.4043355325164939</v>
      </c>
      <c r="AN239">
        <f t="shared" si="35"/>
        <v>1.1864834312727137</v>
      </c>
      <c r="AO239">
        <f t="shared" si="36"/>
        <v>2.2278981319213993</v>
      </c>
      <c r="AP239">
        <f t="shared" si="37"/>
        <v>1.8150678556136792</v>
      </c>
      <c r="AQ239">
        <f t="shared" si="38"/>
        <v>1.5270284027282908</v>
      </c>
      <c r="AR239">
        <f t="shared" si="39"/>
        <v>0.96817025043337146</v>
      </c>
      <c r="AS239">
        <f t="shared" si="40"/>
        <v>0.1558875042410571</v>
      </c>
      <c r="AT239">
        <f t="shared" si="41"/>
        <v>0.65659881812212739</v>
      </c>
      <c r="AU239">
        <f t="shared" si="42"/>
        <v>0.38346358921919504</v>
      </c>
      <c r="AV239">
        <f t="shared" si="43"/>
        <v>1.5918468167637936</v>
      </c>
      <c r="AW239">
        <f t="shared" si="44"/>
        <v>2.4606299212598426</v>
      </c>
      <c r="AX239">
        <f t="shared" si="44"/>
        <v>0.17916415208207603</v>
      </c>
    </row>
    <row r="240" spans="1:50" x14ac:dyDescent="0.3">
      <c r="A240" t="s">
        <v>174</v>
      </c>
      <c r="B240" t="str">
        <f>VLOOKUP($A240,class!$A$1:$B$455,2,FALSE)</f>
        <v>London Borough</v>
      </c>
      <c r="C240" t="str">
        <f>IFERROR(VLOOKUP($A240,classifications!A$3:C$334,3,FALSE),VLOOKUP($A240,classifications!I$2:K$28,3,FALSE))</f>
        <v>Predominantly Urban</v>
      </c>
      <c r="D240">
        <f>VLOOKUP($A240,'table 1008C'!$C$10:$O$796,V$3,FALSE)</f>
        <v>334</v>
      </c>
      <c r="E240">
        <f>VLOOKUP($A240,'table 1008C'!$C$10:$O$796,W$3,FALSE)</f>
        <v>252</v>
      </c>
      <c r="F240">
        <f>VLOOKUP($A240,'table 1008C'!$C$10:$O$796,X$3,FALSE)</f>
        <v>32</v>
      </c>
      <c r="G240">
        <f>VLOOKUP($A240,'table 1008C'!$C$10:$O$796,Y$3,FALSE)</f>
        <v>136</v>
      </c>
      <c r="H240">
        <f>VLOOKUP($A240,'table 1008C'!$C$10:$O$796,Z$3,FALSE)</f>
        <v>10</v>
      </c>
      <c r="I240">
        <f>VLOOKUP($A240,'table 1008C'!$C$10:$O$796,AA$3,FALSE)</f>
        <v>90</v>
      </c>
      <c r="J240">
        <f>VLOOKUP($A240,'table 1008C'!$C$10:$O$796,AB$3,FALSE)</f>
        <v>33</v>
      </c>
      <c r="K240">
        <f>VLOOKUP($A240,'table 1008C'!$C$10:$O$796,AC$3,FALSE)</f>
        <v>63</v>
      </c>
      <c r="L240">
        <f>VLOOKUP($A240,'table 1008C'!$C$10:$O$796,AD$3,FALSE)</f>
        <v>169</v>
      </c>
      <c r="M240">
        <f>VLOOKUP($A240,'table 1008C'!$C$10:$O$796,AE$3,FALSE)</f>
        <v>223</v>
      </c>
      <c r="N240">
        <f>VLOOKUP($A240,'table 1008C'!$C$10:$O$796,AF$3,FALSE)</f>
        <v>306</v>
      </c>
      <c r="O240">
        <f>VLOOKUP($A240,'table 1008C'!$C$10:$O$796,AG$3,FALSE)</f>
        <v>71</v>
      </c>
      <c r="V240">
        <f>IF(D240="..","..",VLOOKUP($A240,'16-64 population'!$A$8:$L$432,V$3,FALSE))</f>
        <v>177354</v>
      </c>
      <c r="W240">
        <f>IF(E240="..","..",VLOOKUP($A240,'16-64 population'!$A$8:$L$432,W$3,FALSE))</f>
        <v>180014</v>
      </c>
      <c r="X240">
        <f>IF(F240="..","..",VLOOKUP($A240,'16-64 population'!$A$8:$L$432,X$3,FALSE))</f>
        <v>184387</v>
      </c>
      <c r="Y240">
        <f>IF(G240="..","..",VLOOKUP($A240,'16-64 population'!$A$8:$L$432,Y$3,FALSE))</f>
        <v>185655</v>
      </c>
      <c r="Z240">
        <f>IF(H240="..","..",VLOOKUP($A240,'16-64 population'!$A$8:$L$432,Z$3,FALSE))</f>
        <v>188093</v>
      </c>
      <c r="AA240">
        <f>IF(I240="..","..",VLOOKUP($A240,'16-64 population'!$A$8:$L$432,AA$3,FALSE))</f>
        <v>191310</v>
      </c>
      <c r="AB240">
        <f>IF(J240="..","..",VLOOKUP($A240,'16-64 population'!$A$8:$L$432,AB$3,FALSE))</f>
        <v>193885</v>
      </c>
      <c r="AC240">
        <f>IF(K240="..","..",VLOOKUP($A240,'16-64 population'!$A$8:$L$432,AC$3,FALSE))</f>
        <v>196159</v>
      </c>
      <c r="AD240">
        <f>IF(L240="..","..",VLOOKUP($A240,'16-64 population'!$A$8:$L$432,AD$3,FALSE))</f>
        <v>196067</v>
      </c>
      <c r="AE240">
        <f>IF(M240="..","..",VLOOKUP($A240,'16-64 population'!$A$8:$L$432,AE$3,FALSE))</f>
        <v>197358</v>
      </c>
      <c r="AF240">
        <f>IF(N240="..","..",VLOOKUP($A240,'16-64 population'!$A$8:$L$432,AF$3,FALSE))</f>
        <v>197872</v>
      </c>
      <c r="AG240">
        <f>IF(O240="..","..",VLOOKUP($A240,'16-64 population'!$A$8:$M$432,AG$3,FALSE))</f>
        <v>197801</v>
      </c>
      <c r="AM240">
        <f t="shared" si="34"/>
        <v>1.8832391713747645</v>
      </c>
      <c r="AN240">
        <f t="shared" si="35"/>
        <v>1.3998911195795882</v>
      </c>
      <c r="AO240">
        <f t="shared" si="36"/>
        <v>0.1735480267047026</v>
      </c>
      <c r="AP240">
        <f t="shared" si="37"/>
        <v>0.73254154210767286</v>
      </c>
      <c r="AQ240">
        <f t="shared" si="38"/>
        <v>5.3165189560483384E-2</v>
      </c>
      <c r="AR240">
        <f t="shared" si="39"/>
        <v>0.47044064607182062</v>
      </c>
      <c r="AS240">
        <f t="shared" si="40"/>
        <v>0.17020398689945071</v>
      </c>
      <c r="AT240">
        <f t="shared" si="41"/>
        <v>0.32116803205562838</v>
      </c>
      <c r="AU240">
        <f t="shared" si="42"/>
        <v>0.8619502516996741</v>
      </c>
      <c r="AV240">
        <f t="shared" si="43"/>
        <v>1.1299263267767206</v>
      </c>
      <c r="AW240">
        <f t="shared" si="44"/>
        <v>1.5464542734697178</v>
      </c>
      <c r="AX240">
        <f t="shared" si="44"/>
        <v>0.35894661806563166</v>
      </c>
    </row>
    <row r="241" spans="1:50" x14ac:dyDescent="0.3">
      <c r="A241" t="s">
        <v>90</v>
      </c>
      <c r="B241" t="str">
        <f>VLOOKUP($A241,class!$A$1:$B$455,2,FALSE)</f>
        <v>Unitary Authority</v>
      </c>
      <c r="C241" t="str">
        <f>IFERROR(VLOOKUP($A241,classifications!A$3:C$334,3,FALSE),VLOOKUP($A241,classifications!I$2:K$28,3,FALSE))</f>
        <v>Urban with Significant Rural</v>
      </c>
      <c r="D241">
        <f>VLOOKUP($A241,'table 1008C'!$C$10:$O$796,V$3,FALSE)</f>
        <v>78</v>
      </c>
      <c r="E241">
        <f>VLOOKUP($A241,'table 1008C'!$C$10:$O$796,W$3,FALSE)</f>
        <v>140</v>
      </c>
      <c r="F241">
        <f>VLOOKUP($A241,'table 1008C'!$C$10:$O$796,X$3,FALSE)</f>
        <v>177</v>
      </c>
      <c r="G241">
        <f>VLOOKUP($A241,'table 1008C'!$C$10:$O$796,Y$3,FALSE)</f>
        <v>116</v>
      </c>
      <c r="H241">
        <f>VLOOKUP($A241,'table 1008C'!$C$10:$O$796,Z$3,FALSE)</f>
        <v>150</v>
      </c>
      <c r="I241">
        <f>VLOOKUP($A241,'table 1008C'!$C$10:$O$796,AA$3,FALSE)</f>
        <v>239</v>
      </c>
      <c r="J241">
        <f>VLOOKUP($A241,'table 1008C'!$C$10:$O$796,AB$3,FALSE)</f>
        <v>98</v>
      </c>
      <c r="K241">
        <f>VLOOKUP($A241,'table 1008C'!$C$10:$O$796,AC$3,FALSE)</f>
        <v>197</v>
      </c>
      <c r="L241">
        <f>VLOOKUP($A241,'table 1008C'!$C$10:$O$796,AD$3,FALSE)</f>
        <v>78</v>
      </c>
      <c r="M241">
        <f>VLOOKUP($A241,'table 1008C'!$C$10:$O$796,AE$3,FALSE)</f>
        <v>160</v>
      </c>
      <c r="N241">
        <f>VLOOKUP($A241,'table 1008C'!$C$10:$O$796,AF$3,FALSE)</f>
        <v>94</v>
      </c>
      <c r="O241">
        <f>VLOOKUP($A241,'table 1008C'!$C$10:$O$796,AG$3,FALSE)</f>
        <v>88</v>
      </c>
      <c r="V241">
        <f>IF(D241="..","..",VLOOKUP($A241,'16-64 population'!$A$8:$L$432,V$3,FALSE))</f>
        <v>85586</v>
      </c>
      <c r="W241">
        <f>IF(E241="..","..",VLOOKUP($A241,'16-64 population'!$A$8:$L$432,W$3,FALSE))</f>
        <v>85129</v>
      </c>
      <c r="X241">
        <f>IF(F241="..","..",VLOOKUP($A241,'16-64 population'!$A$8:$L$432,X$3,FALSE))</f>
        <v>84577</v>
      </c>
      <c r="Y241">
        <f>IF(G241="..","..",VLOOKUP($A241,'16-64 population'!$A$8:$L$432,Y$3,FALSE))</f>
        <v>83490</v>
      </c>
      <c r="Z241">
        <f>IF(H241="..","..",VLOOKUP($A241,'16-64 population'!$A$8:$L$432,Z$3,FALSE))</f>
        <v>82843</v>
      </c>
      <c r="AA241">
        <f>IF(I241="..","..",VLOOKUP($A241,'16-64 population'!$A$8:$L$432,AA$3,FALSE))</f>
        <v>82189</v>
      </c>
      <c r="AB241">
        <f>IF(J241="..","..",VLOOKUP($A241,'16-64 population'!$A$8:$L$432,AB$3,FALSE))</f>
        <v>81895</v>
      </c>
      <c r="AC241">
        <f>IF(K241="..","..",VLOOKUP($A241,'16-64 population'!$A$8:$L$432,AC$3,FALSE))</f>
        <v>81672</v>
      </c>
      <c r="AD241">
        <f>IF(L241="..","..",VLOOKUP($A241,'16-64 population'!$A$8:$L$432,AD$3,FALSE))</f>
        <v>81506</v>
      </c>
      <c r="AE241">
        <f>IF(M241="..","..",VLOOKUP($A241,'16-64 population'!$A$8:$L$432,AE$3,FALSE))</f>
        <v>81514</v>
      </c>
      <c r="AF241">
        <f>IF(N241="..","..",VLOOKUP($A241,'16-64 population'!$A$8:$L$432,AF$3,FALSE))</f>
        <v>81340</v>
      </c>
      <c r="AG241">
        <f>IF(O241="..","..",VLOOKUP($A241,'16-64 population'!$A$8:$M$432,AG$3,FALSE))</f>
        <v>81235</v>
      </c>
      <c r="AM241">
        <f t="shared" si="34"/>
        <v>0.91136400813217111</v>
      </c>
      <c r="AN241">
        <f t="shared" si="35"/>
        <v>1.6445629573940723</v>
      </c>
      <c r="AO241">
        <f t="shared" si="36"/>
        <v>2.0927675372737271</v>
      </c>
      <c r="AP241">
        <f t="shared" si="37"/>
        <v>1.3893879506527729</v>
      </c>
      <c r="AQ241">
        <f t="shared" si="38"/>
        <v>1.8106538874738964</v>
      </c>
      <c r="AR241">
        <f t="shared" si="39"/>
        <v>2.9079317183564712</v>
      </c>
      <c r="AS241">
        <f t="shared" si="40"/>
        <v>1.1966542523963613</v>
      </c>
      <c r="AT241">
        <f t="shared" si="41"/>
        <v>2.4120873738857873</v>
      </c>
      <c r="AU241">
        <f t="shared" si="42"/>
        <v>0.95698476185802273</v>
      </c>
      <c r="AV241">
        <f t="shared" si="43"/>
        <v>1.9628530068454499</v>
      </c>
      <c r="AW241">
        <f t="shared" si="44"/>
        <v>1.1556429800835997</v>
      </c>
      <c r="AX241">
        <f t="shared" si="44"/>
        <v>1.0832769126607988</v>
      </c>
    </row>
    <row r="242" spans="1:50" x14ac:dyDescent="0.3">
      <c r="A242" t="s">
        <v>363</v>
      </c>
      <c r="B242" t="str">
        <f>VLOOKUP($A242,class!$A$1:$B$455,2,FALSE)</f>
        <v>Shire District</v>
      </c>
      <c r="C242" t="str">
        <f>IFERROR(VLOOKUP($A242,classifications!A$3:C$334,3,FALSE),VLOOKUP($A242,classifications!I$2:K$28,3,FALSE))</f>
        <v>Predominantly Urban</v>
      </c>
      <c r="D242">
        <f>VLOOKUP($A242,'table 1008C'!$C$10:$O$796,V$3,FALSE)</f>
        <v>128</v>
      </c>
      <c r="E242">
        <f>VLOOKUP($A242,'table 1008C'!$C$10:$O$796,W$3,FALSE)</f>
        <v>134</v>
      </c>
      <c r="F242">
        <f>VLOOKUP($A242,'table 1008C'!$C$10:$O$796,X$3,FALSE)</f>
        <v>11</v>
      </c>
      <c r="G242">
        <f>VLOOKUP($A242,'table 1008C'!$C$10:$O$796,Y$3,FALSE)</f>
        <v>38</v>
      </c>
      <c r="H242">
        <f>VLOOKUP($A242,'table 1008C'!$C$10:$O$796,Z$3,FALSE)</f>
        <v>141</v>
      </c>
      <c r="I242">
        <f>VLOOKUP($A242,'table 1008C'!$C$10:$O$796,AA$3,FALSE)</f>
        <v>151</v>
      </c>
      <c r="J242">
        <f>VLOOKUP($A242,'table 1008C'!$C$10:$O$796,AB$3,FALSE)</f>
        <v>48</v>
      </c>
      <c r="K242">
        <f>VLOOKUP($A242,'table 1008C'!$C$10:$O$796,AC$3,FALSE)</f>
        <v>81</v>
      </c>
      <c r="L242">
        <f>VLOOKUP($A242,'table 1008C'!$C$10:$O$796,AD$3,FALSE)</f>
        <v>72</v>
      </c>
      <c r="M242">
        <f>VLOOKUP($A242,'table 1008C'!$C$10:$O$796,AE$3,FALSE)</f>
        <v>126</v>
      </c>
      <c r="N242">
        <f>VLOOKUP($A242,'table 1008C'!$C$10:$O$796,AF$3,FALSE)</f>
        <v>98</v>
      </c>
      <c r="O242">
        <f>VLOOKUP($A242,'table 1008C'!$C$10:$O$796,AG$3,FALSE)</f>
        <v>77</v>
      </c>
      <c r="V242">
        <f>IF(D242="..","..",VLOOKUP($A242,'16-64 population'!$A$8:$L$432,V$3,FALSE))</f>
        <v>55613</v>
      </c>
      <c r="W242">
        <f>IF(E242="..","..",VLOOKUP($A242,'16-64 population'!$A$8:$L$432,W$3,FALSE))</f>
        <v>55607</v>
      </c>
      <c r="X242">
        <f>IF(F242="..","..",VLOOKUP($A242,'16-64 population'!$A$8:$L$432,X$3,FALSE))</f>
        <v>55633</v>
      </c>
      <c r="Y242">
        <f>IF(G242="..","..",VLOOKUP($A242,'16-64 population'!$A$8:$L$432,Y$3,FALSE))</f>
        <v>55122</v>
      </c>
      <c r="Z242">
        <f>IF(H242="..","..",VLOOKUP($A242,'16-64 population'!$A$8:$L$432,Z$3,FALSE))</f>
        <v>54734</v>
      </c>
      <c r="AA242">
        <f>IF(I242="..","..",VLOOKUP($A242,'16-64 population'!$A$8:$L$432,AA$3,FALSE))</f>
        <v>54207</v>
      </c>
      <c r="AB242">
        <f>IF(J242="..","..",VLOOKUP($A242,'16-64 population'!$A$8:$L$432,AB$3,FALSE))</f>
        <v>53879</v>
      </c>
      <c r="AC242">
        <f>IF(K242="..","..",VLOOKUP($A242,'16-64 population'!$A$8:$L$432,AC$3,FALSE))</f>
        <v>53542</v>
      </c>
      <c r="AD242">
        <f>IF(L242="..","..",VLOOKUP($A242,'16-64 population'!$A$8:$L$432,AD$3,FALSE))</f>
        <v>53090</v>
      </c>
      <c r="AE242">
        <f>IF(M242="..","..",VLOOKUP($A242,'16-64 population'!$A$8:$L$432,AE$3,FALSE))</f>
        <v>52516</v>
      </c>
      <c r="AF242">
        <f>IF(N242="..","..",VLOOKUP($A242,'16-64 population'!$A$8:$L$432,AF$3,FALSE))</f>
        <v>52339</v>
      </c>
      <c r="AG242">
        <f>IF(O242="..","..",VLOOKUP($A242,'16-64 population'!$A$8:$M$432,AG$3,FALSE))</f>
        <v>52327</v>
      </c>
      <c r="AM242">
        <f t="shared" si="34"/>
        <v>2.3016201247909662</v>
      </c>
      <c r="AN242">
        <f t="shared" si="35"/>
        <v>2.4097685543187009</v>
      </c>
      <c r="AO242">
        <f t="shared" si="36"/>
        <v>0.19772437222511818</v>
      </c>
      <c r="AP242">
        <f t="shared" si="37"/>
        <v>0.68937992090272482</v>
      </c>
      <c r="AQ242">
        <f t="shared" si="38"/>
        <v>2.5760952972558191</v>
      </c>
      <c r="AR242">
        <f t="shared" si="39"/>
        <v>2.785618093604147</v>
      </c>
      <c r="AS242">
        <f t="shared" si="40"/>
        <v>0.89088513149835746</v>
      </c>
      <c r="AT242">
        <f t="shared" si="41"/>
        <v>1.512831048522655</v>
      </c>
      <c r="AU242">
        <f t="shared" si="42"/>
        <v>1.3561876059521567</v>
      </c>
      <c r="AV242">
        <f t="shared" si="43"/>
        <v>2.3992687942722219</v>
      </c>
      <c r="AW242">
        <f t="shared" si="44"/>
        <v>1.8724087200748964</v>
      </c>
      <c r="AX242">
        <f t="shared" si="44"/>
        <v>1.471515661130965</v>
      </c>
    </row>
    <row r="243" spans="1:50" x14ac:dyDescent="0.3">
      <c r="A243" t="s">
        <v>279</v>
      </c>
      <c r="B243" t="str">
        <f>VLOOKUP($A243,class!$A$1:$B$455,2,FALSE)</f>
        <v>Shire District</v>
      </c>
      <c r="C243" t="str">
        <f>IFERROR(VLOOKUP($A243,classifications!A$3:C$334,3,FALSE),VLOOKUP($A243,classifications!I$2:K$28,3,FALSE))</f>
        <v>Predominantly Urban</v>
      </c>
      <c r="D243">
        <f>VLOOKUP($A243,'table 1008C'!$C$10:$O$796,V$3,FALSE)</f>
        <v>130</v>
      </c>
      <c r="E243">
        <f>VLOOKUP($A243,'table 1008C'!$C$10:$O$796,W$3,FALSE)</f>
        <v>162</v>
      </c>
      <c r="F243">
        <f>VLOOKUP($A243,'table 1008C'!$C$10:$O$796,X$3,FALSE)</f>
        <v>92</v>
      </c>
      <c r="G243">
        <f>VLOOKUP($A243,'table 1008C'!$C$10:$O$796,Y$3,FALSE)</f>
        <v>93</v>
      </c>
      <c r="H243">
        <f>VLOOKUP($A243,'table 1008C'!$C$10:$O$796,Z$3,FALSE)</f>
        <v>104</v>
      </c>
      <c r="I243">
        <f>VLOOKUP($A243,'table 1008C'!$C$10:$O$796,AA$3,FALSE)</f>
        <v>183</v>
      </c>
      <c r="J243">
        <f>VLOOKUP($A243,'table 1008C'!$C$10:$O$796,AB$3,FALSE)</f>
        <v>61</v>
      </c>
      <c r="K243">
        <f>VLOOKUP($A243,'table 1008C'!$C$10:$O$796,AC$3,FALSE)</f>
        <v>86</v>
      </c>
      <c r="L243">
        <f>VLOOKUP($A243,'table 1008C'!$C$10:$O$796,AD$3,FALSE)</f>
        <v>110</v>
      </c>
      <c r="M243">
        <f>VLOOKUP($A243,'table 1008C'!$C$10:$O$796,AE$3,FALSE)</f>
        <v>76</v>
      </c>
      <c r="N243">
        <f>VLOOKUP($A243,'table 1008C'!$C$10:$O$796,AF$3,FALSE)</f>
        <v>105</v>
      </c>
      <c r="O243">
        <f>VLOOKUP($A243,'table 1008C'!$C$10:$O$796,AG$3,FALSE)</f>
        <v>103</v>
      </c>
      <c r="V243">
        <f>IF(D243="..","..",VLOOKUP($A243,'16-64 population'!$A$8:$L$432,V$3,FALSE))</f>
        <v>86630</v>
      </c>
      <c r="W243">
        <f>IF(E243="..","..",VLOOKUP($A243,'16-64 population'!$A$8:$L$432,W$3,FALSE))</f>
        <v>87494</v>
      </c>
      <c r="X243">
        <f>IF(F243="..","..",VLOOKUP($A243,'16-64 population'!$A$8:$L$432,X$3,FALSE))</f>
        <v>88244</v>
      </c>
      <c r="Y243">
        <f>IF(G243="..","..",VLOOKUP($A243,'16-64 population'!$A$8:$L$432,Y$3,FALSE))</f>
        <v>88121</v>
      </c>
      <c r="Z243">
        <f>IF(H243="..","..",VLOOKUP($A243,'16-64 population'!$A$8:$L$432,Z$3,FALSE))</f>
        <v>88279</v>
      </c>
      <c r="AA243">
        <f>IF(I243="..","..",VLOOKUP($A243,'16-64 population'!$A$8:$L$432,AA$3,FALSE))</f>
        <v>88879</v>
      </c>
      <c r="AB243">
        <f>IF(J243="..","..",VLOOKUP($A243,'16-64 population'!$A$8:$L$432,AB$3,FALSE))</f>
        <v>89131</v>
      </c>
      <c r="AC243">
        <f>IF(K243="..","..",VLOOKUP($A243,'16-64 population'!$A$8:$L$432,AC$3,FALSE))</f>
        <v>89685</v>
      </c>
      <c r="AD243">
        <f>IF(L243="..","..",VLOOKUP($A243,'16-64 population'!$A$8:$L$432,AD$3,FALSE))</f>
        <v>90043</v>
      </c>
      <c r="AE243">
        <f>IF(M243="..","..",VLOOKUP($A243,'16-64 population'!$A$8:$L$432,AE$3,FALSE))</f>
        <v>90655</v>
      </c>
      <c r="AF243">
        <f>IF(N243="..","..",VLOOKUP($A243,'16-64 population'!$A$8:$L$432,AF$3,FALSE))</f>
        <v>90942</v>
      </c>
      <c r="AG243">
        <f>IF(O243="..","..",VLOOKUP($A243,'16-64 population'!$A$8:$M$432,AG$3,FALSE))</f>
        <v>91038</v>
      </c>
      <c r="AM243">
        <f t="shared" si="34"/>
        <v>1.5006348839893802</v>
      </c>
      <c r="AN243">
        <f t="shared" si="35"/>
        <v>1.8515555352367019</v>
      </c>
      <c r="AO243">
        <f t="shared" si="36"/>
        <v>1.0425638003716966</v>
      </c>
      <c r="AP243">
        <f t="shared" si="37"/>
        <v>1.0553670521215148</v>
      </c>
      <c r="AQ243">
        <f t="shared" si="38"/>
        <v>1.1780831228264934</v>
      </c>
      <c r="AR243">
        <f t="shared" si="39"/>
        <v>2.0589790614205827</v>
      </c>
      <c r="AS243">
        <f t="shared" si="40"/>
        <v>0.68438590389426801</v>
      </c>
      <c r="AT243">
        <f t="shared" si="41"/>
        <v>0.95891174666889667</v>
      </c>
      <c r="AU243">
        <f t="shared" si="42"/>
        <v>1.2216385504703307</v>
      </c>
      <c r="AV243">
        <f t="shared" si="43"/>
        <v>0.83834316915779605</v>
      </c>
      <c r="AW243">
        <f t="shared" si="44"/>
        <v>1.154582041301049</v>
      </c>
      <c r="AX243">
        <f t="shared" si="44"/>
        <v>1.1313956809244492</v>
      </c>
    </row>
    <row r="244" spans="1:50" x14ac:dyDescent="0.3">
      <c r="A244" t="s">
        <v>108</v>
      </c>
      <c r="B244" t="str">
        <f>VLOOKUP($A244,class!$A$1:$B$455,2,FALSE)</f>
        <v>Shire District</v>
      </c>
      <c r="C244" t="str">
        <f>IFERROR(VLOOKUP($A244,classifications!A$3:C$334,3,FALSE),VLOOKUP($A244,classifications!I$2:K$28,3,FALSE))</f>
        <v>Predominantly Rural</v>
      </c>
      <c r="D244">
        <f>VLOOKUP($A244,'table 1008C'!$C$10:$O$796,V$3,FALSE)</f>
        <v>104</v>
      </c>
      <c r="E244">
        <f>VLOOKUP($A244,'table 1008C'!$C$10:$O$796,W$3,FALSE)</f>
        <v>38</v>
      </c>
      <c r="F244">
        <f>VLOOKUP($A244,'table 1008C'!$C$10:$O$796,X$3,FALSE)</f>
        <v>66</v>
      </c>
      <c r="G244">
        <f>VLOOKUP($A244,'table 1008C'!$C$10:$O$796,Y$3,FALSE)</f>
        <v>87</v>
      </c>
      <c r="H244">
        <f>VLOOKUP($A244,'table 1008C'!$C$10:$O$796,Z$3,FALSE)</f>
        <v>53</v>
      </c>
      <c r="I244">
        <f>VLOOKUP($A244,'table 1008C'!$C$10:$O$796,AA$3,FALSE)</f>
        <v>106</v>
      </c>
      <c r="J244">
        <f>VLOOKUP($A244,'table 1008C'!$C$10:$O$796,AB$3,FALSE)</f>
        <v>65</v>
      </c>
      <c r="K244">
        <f>VLOOKUP($A244,'table 1008C'!$C$10:$O$796,AC$3,FALSE)</f>
        <v>120</v>
      </c>
      <c r="L244">
        <f>VLOOKUP($A244,'table 1008C'!$C$10:$O$796,AD$3,FALSE)</f>
        <v>88</v>
      </c>
      <c r="M244">
        <f>VLOOKUP($A244,'table 1008C'!$C$10:$O$796,AE$3,FALSE)</f>
        <v>112</v>
      </c>
      <c r="N244">
        <f>VLOOKUP($A244,'table 1008C'!$C$10:$O$796,AF$3,FALSE)</f>
        <v>129</v>
      </c>
      <c r="O244">
        <f>VLOOKUP($A244,'table 1008C'!$C$10:$O$796,AG$3,FALSE)</f>
        <v>126</v>
      </c>
      <c r="V244">
        <f>IF(D244="..","..",VLOOKUP($A244,'16-64 population'!$A$8:$L$432,V$3,FALSE))</f>
        <v>35451</v>
      </c>
      <c r="W244">
        <f>IF(E244="..","..",VLOOKUP($A244,'16-64 population'!$A$8:$L$432,W$3,FALSE))</f>
        <v>35378</v>
      </c>
      <c r="X244">
        <f>IF(F244="..","..",VLOOKUP($A244,'16-64 population'!$A$8:$L$432,X$3,FALSE))</f>
        <v>35144</v>
      </c>
      <c r="Y244">
        <f>IF(G244="..","..",VLOOKUP($A244,'16-64 population'!$A$8:$L$432,Y$3,FALSE))</f>
        <v>34943</v>
      </c>
      <c r="Z244">
        <f>IF(H244="..","..",VLOOKUP($A244,'16-64 population'!$A$8:$L$432,Z$3,FALSE))</f>
        <v>34945</v>
      </c>
      <c r="AA244">
        <f>IF(I244="..","..",VLOOKUP($A244,'16-64 population'!$A$8:$L$432,AA$3,FALSE))</f>
        <v>34778</v>
      </c>
      <c r="AB244">
        <f>IF(J244="..","..",VLOOKUP($A244,'16-64 population'!$A$8:$L$432,AB$3,FALSE))</f>
        <v>34938</v>
      </c>
      <c r="AC244">
        <f>IF(K244="..","..",VLOOKUP($A244,'16-64 population'!$A$8:$L$432,AC$3,FALSE))</f>
        <v>35089</v>
      </c>
      <c r="AD244">
        <f>IF(L244="..","..",VLOOKUP($A244,'16-64 population'!$A$8:$L$432,AD$3,FALSE))</f>
        <v>35414</v>
      </c>
      <c r="AE244">
        <f>IF(M244="..","..",VLOOKUP($A244,'16-64 population'!$A$8:$L$432,AE$3,FALSE))</f>
        <v>35601</v>
      </c>
      <c r="AF244">
        <f>IF(N244="..","..",VLOOKUP($A244,'16-64 population'!$A$8:$L$432,AF$3,FALSE))</f>
        <v>36138</v>
      </c>
      <c r="AG244">
        <f>IF(O244="..","..",VLOOKUP($A244,'16-64 population'!$A$8:$M$432,AG$3,FALSE))</f>
        <v>36895</v>
      </c>
      <c r="AM244">
        <f t="shared" si="34"/>
        <v>2.9336266960029338</v>
      </c>
      <c r="AN244">
        <f t="shared" si="35"/>
        <v>1.0741138560687433</v>
      </c>
      <c r="AO244">
        <f t="shared" si="36"/>
        <v>1.8779877077168223</v>
      </c>
      <c r="AP244">
        <f t="shared" si="37"/>
        <v>2.4897690524568583</v>
      </c>
      <c r="AQ244">
        <f t="shared" si="38"/>
        <v>1.5166690513664329</v>
      </c>
      <c r="AR244">
        <f t="shared" si="39"/>
        <v>3.0479038472597622</v>
      </c>
      <c r="AS244">
        <f t="shared" si="40"/>
        <v>1.860438491041273</v>
      </c>
      <c r="AT244">
        <f t="shared" si="41"/>
        <v>3.4198751745561289</v>
      </c>
      <c r="AU244">
        <f t="shared" si="42"/>
        <v>2.4848929801773307</v>
      </c>
      <c r="AV244">
        <f t="shared" si="43"/>
        <v>3.145979045532429</v>
      </c>
      <c r="AW244">
        <f t="shared" si="44"/>
        <v>3.5696496762410761</v>
      </c>
      <c r="AX244">
        <f t="shared" si="44"/>
        <v>3.4150968965984547</v>
      </c>
    </row>
    <row r="245" spans="1:50" x14ac:dyDescent="0.3">
      <c r="A245" t="s">
        <v>176</v>
      </c>
      <c r="B245" t="str">
        <f>VLOOKUP($A245,class!$A$1:$B$455,2,FALSE)</f>
        <v>London Borough</v>
      </c>
      <c r="C245" t="str">
        <f>IFERROR(VLOOKUP($A245,classifications!A$3:C$334,3,FALSE),VLOOKUP($A245,classifications!I$2:K$28,3,FALSE))</f>
        <v>Predominantly Urban</v>
      </c>
      <c r="D245">
        <f>VLOOKUP($A245,'table 1008C'!$C$10:$O$796,V$3,FALSE)</f>
        <v>62</v>
      </c>
      <c r="E245">
        <f>VLOOKUP($A245,'table 1008C'!$C$10:$O$796,W$3,FALSE)</f>
        <v>45</v>
      </c>
      <c r="F245">
        <f>VLOOKUP($A245,'table 1008C'!$C$10:$O$796,X$3,FALSE)</f>
        <v>244</v>
      </c>
      <c r="G245">
        <f>VLOOKUP($A245,'table 1008C'!$C$10:$O$796,Y$3,FALSE)</f>
        <v>33</v>
      </c>
      <c r="H245">
        <f>VLOOKUP($A245,'table 1008C'!$C$10:$O$796,Z$3,FALSE)</f>
        <v>48</v>
      </c>
      <c r="I245">
        <f>VLOOKUP($A245,'table 1008C'!$C$10:$O$796,AA$3,FALSE)</f>
        <v>78</v>
      </c>
      <c r="J245">
        <f>VLOOKUP($A245,'table 1008C'!$C$10:$O$796,AB$3,FALSE)</f>
        <v>88</v>
      </c>
      <c r="K245">
        <f>VLOOKUP($A245,'table 1008C'!$C$10:$O$796,AC$3,FALSE)</f>
        <v>55</v>
      </c>
      <c r="L245">
        <f>VLOOKUP($A245,'table 1008C'!$C$10:$O$796,AD$3,FALSE)</f>
        <v>32</v>
      </c>
      <c r="M245">
        <f>VLOOKUP($A245,'table 1008C'!$C$10:$O$796,AE$3,FALSE)</f>
        <v>45</v>
      </c>
      <c r="N245">
        <f>VLOOKUP($A245,'table 1008C'!$C$10:$O$796,AF$3,FALSE)</f>
        <v>36</v>
      </c>
      <c r="O245">
        <f>VLOOKUP($A245,'table 1008C'!$C$10:$O$796,AG$3,FALSE)</f>
        <v>42</v>
      </c>
      <c r="V245">
        <f>IF(D245="..","..",VLOOKUP($A245,'16-64 population'!$A$8:$L$432,V$3,FALSE))</f>
        <v>124611</v>
      </c>
      <c r="W245">
        <f>IF(E245="..","..",VLOOKUP($A245,'16-64 population'!$A$8:$L$432,W$3,FALSE))</f>
        <v>125043</v>
      </c>
      <c r="X245">
        <f>IF(F245="..","..",VLOOKUP($A245,'16-64 population'!$A$8:$L$432,X$3,FALSE))</f>
        <v>124919</v>
      </c>
      <c r="Y245">
        <f>IF(G245="..","..",VLOOKUP($A245,'16-64 population'!$A$8:$L$432,Y$3,FALSE))</f>
        <v>124273</v>
      </c>
      <c r="Z245">
        <f>IF(H245="..","..",VLOOKUP($A245,'16-64 population'!$A$8:$L$432,Z$3,FALSE))</f>
        <v>124544</v>
      </c>
      <c r="AA245">
        <f>IF(I245="..","..",VLOOKUP($A245,'16-64 population'!$A$8:$L$432,AA$3,FALSE))</f>
        <v>125088</v>
      </c>
      <c r="AB245">
        <f>IF(J245="..","..",VLOOKUP($A245,'16-64 population'!$A$8:$L$432,AB$3,FALSE))</f>
        <v>124982</v>
      </c>
      <c r="AC245">
        <f>IF(K245="..","..",VLOOKUP($A245,'16-64 population'!$A$8:$L$432,AC$3,FALSE))</f>
        <v>124870</v>
      </c>
      <c r="AD245">
        <f>IF(L245="..","..",VLOOKUP($A245,'16-64 population'!$A$8:$L$432,AD$3,FALSE))</f>
        <v>124435</v>
      </c>
      <c r="AE245">
        <f>IF(M245="..","..",VLOOKUP($A245,'16-64 population'!$A$8:$L$432,AE$3,FALSE))</f>
        <v>124704</v>
      </c>
      <c r="AF245">
        <f>IF(N245="..","..",VLOOKUP($A245,'16-64 population'!$A$8:$L$432,AF$3,FALSE))</f>
        <v>125007</v>
      </c>
      <c r="AG245">
        <f>IF(O245="..","..",VLOOKUP($A245,'16-64 population'!$A$8:$M$432,AG$3,FALSE))</f>
        <v>124813</v>
      </c>
      <c r="AM245">
        <f t="shared" si="34"/>
        <v>0.49754837052908651</v>
      </c>
      <c r="AN245">
        <f t="shared" si="35"/>
        <v>0.35987620258631031</v>
      </c>
      <c r="AO245">
        <f t="shared" si="36"/>
        <v>1.9532657161840874</v>
      </c>
      <c r="AP245">
        <f t="shared" si="37"/>
        <v>0.265544406266848</v>
      </c>
      <c r="AQ245">
        <f t="shared" si="38"/>
        <v>0.38540596094552931</v>
      </c>
      <c r="AR245">
        <f t="shared" si="39"/>
        <v>0.6235610130468151</v>
      </c>
      <c r="AS245">
        <f t="shared" si="40"/>
        <v>0.70410139060024646</v>
      </c>
      <c r="AT245">
        <f t="shared" si="41"/>
        <v>0.44045807639945544</v>
      </c>
      <c r="AU245">
        <f t="shared" si="42"/>
        <v>0.25716237393016433</v>
      </c>
      <c r="AV245">
        <f t="shared" si="43"/>
        <v>0.36085450346420322</v>
      </c>
      <c r="AW245">
        <f t="shared" si="44"/>
        <v>0.28798387290311739</v>
      </c>
      <c r="AX245">
        <f t="shared" si="44"/>
        <v>0.33650340910001364</v>
      </c>
    </row>
    <row r="246" spans="1:50" x14ac:dyDescent="0.3">
      <c r="A246" t="s">
        <v>335</v>
      </c>
      <c r="B246" t="str">
        <f>VLOOKUP($A246,class!$A$1:$B$455,2,FALSE)</f>
        <v>Shire District</v>
      </c>
      <c r="C246" t="str">
        <f>IFERROR(VLOOKUP($A246,classifications!A$3:C$334,3,FALSE),VLOOKUP($A246,classifications!I$2:K$28,3,FALSE))</f>
        <v>Predominantly Rural</v>
      </c>
      <c r="D246">
        <f>VLOOKUP($A246,'table 1008C'!$C$10:$O$796,V$3,FALSE)</f>
        <v>6</v>
      </c>
      <c r="E246">
        <f>VLOOKUP($A246,'table 1008C'!$C$10:$O$796,W$3,FALSE)</f>
        <v>58</v>
      </c>
      <c r="F246">
        <f>VLOOKUP($A246,'table 1008C'!$C$10:$O$796,X$3,FALSE)</f>
        <v>119</v>
      </c>
      <c r="G246">
        <f>VLOOKUP($A246,'table 1008C'!$C$10:$O$796,Y$3,FALSE)</f>
        <v>8</v>
      </c>
      <c r="H246">
        <f>VLOOKUP($A246,'table 1008C'!$C$10:$O$796,Z$3,FALSE)</f>
        <v>23</v>
      </c>
      <c r="I246">
        <f>VLOOKUP($A246,'table 1008C'!$C$10:$O$796,AA$3,FALSE)</f>
        <v>42</v>
      </c>
      <c r="J246">
        <f>VLOOKUP($A246,'table 1008C'!$C$10:$O$796,AB$3,FALSE)</f>
        <v>24</v>
      </c>
      <c r="K246">
        <f>VLOOKUP($A246,'table 1008C'!$C$10:$O$796,AC$3,FALSE)</f>
        <v>53</v>
      </c>
      <c r="L246">
        <f>VLOOKUP($A246,'table 1008C'!$C$10:$O$796,AD$3,FALSE)</f>
        <v>53</v>
      </c>
      <c r="M246">
        <f>VLOOKUP($A246,'table 1008C'!$C$10:$O$796,AE$3,FALSE)</f>
        <v>87</v>
      </c>
      <c r="N246">
        <f>VLOOKUP($A246,'table 1008C'!$C$10:$O$796,AF$3,FALSE)</f>
        <v>0</v>
      </c>
      <c r="O246">
        <f>VLOOKUP($A246,'table 1008C'!$C$10:$O$796,AG$3,FALSE)</f>
        <v>7</v>
      </c>
      <c r="V246">
        <f>IF(D246="..","..",VLOOKUP($A246,'16-64 population'!$A$8:$L$432,V$3,FALSE))</f>
        <v>34713</v>
      </c>
      <c r="W246">
        <f>IF(E246="..","..",VLOOKUP($A246,'16-64 population'!$A$8:$L$432,W$3,FALSE))</f>
        <v>34777</v>
      </c>
      <c r="X246">
        <f>IF(F246="..","..",VLOOKUP($A246,'16-64 population'!$A$8:$L$432,X$3,FALSE))</f>
        <v>34874</v>
      </c>
      <c r="Y246">
        <f>IF(G246="..","..",VLOOKUP($A246,'16-64 population'!$A$8:$L$432,Y$3,FALSE))</f>
        <v>34968</v>
      </c>
      <c r="Z246">
        <f>IF(H246="..","..",VLOOKUP($A246,'16-64 population'!$A$8:$L$432,Z$3,FALSE))</f>
        <v>34733</v>
      </c>
      <c r="AA246">
        <f>IF(I246="..","..",VLOOKUP($A246,'16-64 population'!$A$8:$L$432,AA$3,FALSE))</f>
        <v>33541</v>
      </c>
      <c r="AB246">
        <f>IF(J246="..","..",VLOOKUP($A246,'16-64 population'!$A$8:$L$432,AB$3,FALSE))</f>
        <v>33036</v>
      </c>
      <c r="AC246">
        <f>IF(K246="..","..",VLOOKUP($A246,'16-64 population'!$A$8:$L$432,AC$3,FALSE))</f>
        <v>34003</v>
      </c>
      <c r="AD246">
        <f>IF(L246="..","..",VLOOKUP($A246,'16-64 population'!$A$8:$L$432,AD$3,FALSE))</f>
        <v>33549</v>
      </c>
      <c r="AE246">
        <f>IF(M246="..","..",VLOOKUP($A246,'16-64 population'!$A$8:$L$432,AE$3,FALSE))</f>
        <v>32994</v>
      </c>
      <c r="AF246">
        <f>IF(N246="..","..",VLOOKUP($A246,'16-64 population'!$A$8:$L$432,AF$3,FALSE))</f>
        <v>33444</v>
      </c>
      <c r="AG246">
        <f>IF(O246="..","..",VLOOKUP($A246,'16-64 population'!$A$8:$M$432,AG$3,FALSE))</f>
        <v>33338</v>
      </c>
      <c r="AM246">
        <f t="shared" si="34"/>
        <v>0.17284590787313109</v>
      </c>
      <c r="AN246">
        <f t="shared" si="35"/>
        <v>1.667768927739598</v>
      </c>
      <c r="AO246">
        <f t="shared" si="36"/>
        <v>3.4122842232035326</v>
      </c>
      <c r="AP246">
        <f t="shared" si="37"/>
        <v>0.22878059940517043</v>
      </c>
      <c r="AQ246">
        <f t="shared" si="38"/>
        <v>0.66219445484121731</v>
      </c>
      <c r="AR246">
        <f t="shared" si="39"/>
        <v>1.2521988014668615</v>
      </c>
      <c r="AS246">
        <f t="shared" si="40"/>
        <v>0.72648020341445696</v>
      </c>
      <c r="AT246">
        <f t="shared" si="41"/>
        <v>1.5586859982942682</v>
      </c>
      <c r="AU246">
        <f t="shared" si="42"/>
        <v>1.5797788309636651</v>
      </c>
      <c r="AV246">
        <f t="shared" si="43"/>
        <v>2.6368430623749775</v>
      </c>
      <c r="AW246">
        <f t="shared" si="44"/>
        <v>0</v>
      </c>
      <c r="AX246">
        <f t="shared" si="44"/>
        <v>0.20997060411542384</v>
      </c>
    </row>
    <row r="247" spans="1:50" x14ac:dyDescent="0.3">
      <c r="A247" t="s">
        <v>201</v>
      </c>
      <c r="B247" t="str">
        <f>VLOOKUP($A247,class!$A$1:$B$455,2,FALSE)</f>
        <v>Metropolitan District</v>
      </c>
      <c r="C247" t="str">
        <f>IFERROR(VLOOKUP($A247,classifications!A$3:C$334,3,FALSE),VLOOKUP($A247,classifications!I$2:K$28,3,FALSE))</f>
        <v>Predominantly Urban</v>
      </c>
      <c r="D247">
        <f>VLOOKUP($A247,'table 1008C'!$C$10:$O$796,V$3,FALSE)</f>
        <v>72</v>
      </c>
      <c r="E247">
        <f>VLOOKUP($A247,'table 1008C'!$C$10:$O$796,W$3,FALSE)</f>
        <v>242</v>
      </c>
      <c r="F247">
        <f>VLOOKUP($A247,'table 1008C'!$C$10:$O$796,X$3,FALSE)</f>
        <v>134</v>
      </c>
      <c r="G247">
        <f>VLOOKUP($A247,'table 1008C'!$C$10:$O$796,Y$3,FALSE)</f>
        <v>113</v>
      </c>
      <c r="H247">
        <f>VLOOKUP($A247,'table 1008C'!$C$10:$O$796,Z$3,FALSE)</f>
        <v>119</v>
      </c>
      <c r="I247">
        <f>VLOOKUP($A247,'table 1008C'!$C$10:$O$796,AA$3,FALSE)</f>
        <v>123</v>
      </c>
      <c r="J247">
        <f>VLOOKUP($A247,'table 1008C'!$C$10:$O$796,AB$3,FALSE)</f>
        <v>31</v>
      </c>
      <c r="K247">
        <f>VLOOKUP($A247,'table 1008C'!$C$10:$O$796,AC$3,FALSE)</f>
        <v>65</v>
      </c>
      <c r="L247">
        <f>VLOOKUP($A247,'table 1008C'!$C$10:$O$796,AD$3,FALSE)</f>
        <v>54</v>
      </c>
      <c r="M247">
        <f>VLOOKUP($A247,'table 1008C'!$C$10:$O$796,AE$3,FALSE)</f>
        <v>130</v>
      </c>
      <c r="N247">
        <f>VLOOKUP($A247,'table 1008C'!$C$10:$O$796,AF$3,FALSE)</f>
        <v>111</v>
      </c>
      <c r="O247">
        <f>VLOOKUP($A247,'table 1008C'!$C$10:$O$796,AG$3,FALSE)</f>
        <v>106</v>
      </c>
      <c r="V247">
        <f>IF(D247="..","..",VLOOKUP($A247,'16-64 population'!$A$8:$L$432,V$3,FALSE))</f>
        <v>135295</v>
      </c>
      <c r="W247">
        <f>IF(E247="..","..",VLOOKUP($A247,'16-64 population'!$A$8:$L$432,W$3,FALSE))</f>
        <v>135312</v>
      </c>
      <c r="X247">
        <f>IF(F247="..","..",VLOOKUP($A247,'16-64 population'!$A$8:$L$432,X$3,FALSE))</f>
        <v>136135</v>
      </c>
      <c r="Y247">
        <f>IF(G247="..","..",VLOOKUP($A247,'16-64 population'!$A$8:$L$432,Y$3,FALSE))</f>
        <v>134971</v>
      </c>
      <c r="Z247">
        <f>IF(H247="..","..",VLOOKUP($A247,'16-64 population'!$A$8:$L$432,Z$3,FALSE))</f>
        <v>134415</v>
      </c>
      <c r="AA247">
        <f>IF(I247="..","..",VLOOKUP($A247,'16-64 population'!$A$8:$L$432,AA$3,FALSE))</f>
        <v>134423</v>
      </c>
      <c r="AB247">
        <f>IF(J247="..","..",VLOOKUP($A247,'16-64 population'!$A$8:$L$432,AB$3,FALSE))</f>
        <v>134787</v>
      </c>
      <c r="AC247">
        <f>IF(K247="..","..",VLOOKUP($A247,'16-64 population'!$A$8:$L$432,AC$3,FALSE))</f>
        <v>135439</v>
      </c>
      <c r="AD247">
        <f>IF(L247="..","..",VLOOKUP($A247,'16-64 population'!$A$8:$L$432,AD$3,FALSE))</f>
        <v>136152</v>
      </c>
      <c r="AE247">
        <f>IF(M247="..","..",VLOOKUP($A247,'16-64 population'!$A$8:$L$432,AE$3,FALSE))</f>
        <v>136610</v>
      </c>
      <c r="AF247">
        <f>IF(N247="..","..",VLOOKUP($A247,'16-64 population'!$A$8:$L$432,AF$3,FALSE))</f>
        <v>137618</v>
      </c>
      <c r="AG247">
        <f>IF(O247="..","..",VLOOKUP($A247,'16-64 population'!$A$8:$M$432,AG$3,FALSE))</f>
        <v>138173</v>
      </c>
      <c r="AM247">
        <f t="shared" si="34"/>
        <v>0.53217044236668032</v>
      </c>
      <c r="AN247">
        <f t="shared" si="35"/>
        <v>1.7884592645146031</v>
      </c>
      <c r="AO247">
        <f t="shared" si="36"/>
        <v>0.98431703823410588</v>
      </c>
      <c r="AP247">
        <f t="shared" si="37"/>
        <v>0.8372168836268532</v>
      </c>
      <c r="AQ247">
        <f t="shared" si="38"/>
        <v>0.88531785886991787</v>
      </c>
      <c r="AR247">
        <f t="shared" si="39"/>
        <v>0.91502198284519765</v>
      </c>
      <c r="AS247">
        <f t="shared" si="40"/>
        <v>0.22999250669574958</v>
      </c>
      <c r="AT247">
        <f t="shared" si="41"/>
        <v>0.47992084997674234</v>
      </c>
      <c r="AU247">
        <f t="shared" si="42"/>
        <v>0.39661554732945536</v>
      </c>
      <c r="AV247">
        <f t="shared" si="43"/>
        <v>0.95161408388844149</v>
      </c>
      <c r="AW247">
        <f t="shared" si="44"/>
        <v>0.80658053452310019</v>
      </c>
      <c r="AX247">
        <f t="shared" si="44"/>
        <v>0.76715421971007358</v>
      </c>
    </row>
    <row r="248" spans="1:50" x14ac:dyDescent="0.3">
      <c r="A248" t="s">
        <v>144</v>
      </c>
      <c r="B248" t="str">
        <f>VLOOKUP($A248,class!$A$1:$B$455,2,FALSE)</f>
        <v>Shire District</v>
      </c>
      <c r="C248" t="str">
        <f>IFERROR(VLOOKUP($A248,classifications!A$3:C$334,3,FALSE),VLOOKUP($A248,classifications!I$2:K$28,3,FALSE))</f>
        <v>Predominantly Urban</v>
      </c>
      <c r="D248">
        <f>VLOOKUP($A248,'table 1008C'!$C$10:$O$796,V$3,FALSE)</f>
        <v>26</v>
      </c>
      <c r="E248">
        <f>VLOOKUP($A248,'table 1008C'!$C$10:$O$796,W$3,FALSE)</f>
        <v>0</v>
      </c>
      <c r="F248">
        <f>VLOOKUP($A248,'table 1008C'!$C$10:$O$796,X$3,FALSE)</f>
        <v>46</v>
      </c>
      <c r="G248">
        <f>VLOOKUP($A248,'table 1008C'!$C$10:$O$796,Y$3,FALSE)</f>
        <v>13</v>
      </c>
      <c r="H248">
        <f>VLOOKUP($A248,'table 1008C'!$C$10:$O$796,Z$3,FALSE)</f>
        <v>38</v>
      </c>
      <c r="I248">
        <f>VLOOKUP($A248,'table 1008C'!$C$10:$O$796,AA$3,FALSE)</f>
        <v>54</v>
      </c>
      <c r="J248">
        <f>VLOOKUP($A248,'table 1008C'!$C$10:$O$796,AB$3,FALSE)</f>
        <v>54</v>
      </c>
      <c r="K248">
        <f>VLOOKUP($A248,'table 1008C'!$C$10:$O$796,AC$3,FALSE)</f>
        <v>1</v>
      </c>
      <c r="L248">
        <f>VLOOKUP($A248,'table 1008C'!$C$10:$O$796,AD$3,FALSE)</f>
        <v>66</v>
      </c>
      <c r="M248">
        <f>VLOOKUP($A248,'table 1008C'!$C$10:$O$796,AE$3,FALSE)</f>
        <v>109</v>
      </c>
      <c r="N248">
        <f>VLOOKUP($A248,'table 1008C'!$C$10:$O$796,AF$3,FALSE)</f>
        <v>91</v>
      </c>
      <c r="O248">
        <f>VLOOKUP($A248,'table 1008C'!$C$10:$O$796,AG$3,FALSE)</f>
        <v>46</v>
      </c>
      <c r="V248">
        <f>IF(D248="..","..",VLOOKUP($A248,'16-64 population'!$A$8:$L$432,V$3,FALSE))</f>
        <v>51862</v>
      </c>
      <c r="W248">
        <f>IF(E248="..","..",VLOOKUP($A248,'16-64 population'!$A$8:$L$432,W$3,FALSE))</f>
        <v>51838</v>
      </c>
      <c r="X248">
        <f>IF(F248="..","..",VLOOKUP($A248,'16-64 population'!$A$8:$L$432,X$3,FALSE))</f>
        <v>51546</v>
      </c>
      <c r="Y248">
        <f>IF(G248="..","..",VLOOKUP($A248,'16-64 population'!$A$8:$L$432,Y$3,FALSE))</f>
        <v>51247</v>
      </c>
      <c r="Z248">
        <f>IF(H248="..","..",VLOOKUP($A248,'16-64 population'!$A$8:$L$432,Z$3,FALSE))</f>
        <v>50847</v>
      </c>
      <c r="AA248">
        <f>IF(I248="..","..",VLOOKUP($A248,'16-64 population'!$A$8:$L$432,AA$3,FALSE))</f>
        <v>51274</v>
      </c>
      <c r="AB248">
        <f>IF(J248="..","..",VLOOKUP($A248,'16-64 population'!$A$8:$L$432,AB$3,FALSE))</f>
        <v>51248</v>
      </c>
      <c r="AC248">
        <f>IF(K248="..","..",VLOOKUP($A248,'16-64 population'!$A$8:$L$432,AC$3,FALSE))</f>
        <v>51538</v>
      </c>
      <c r="AD248">
        <f>IF(L248="..","..",VLOOKUP($A248,'16-64 population'!$A$8:$L$432,AD$3,FALSE))</f>
        <v>51757</v>
      </c>
      <c r="AE248">
        <f>IF(M248="..","..",VLOOKUP($A248,'16-64 population'!$A$8:$L$432,AE$3,FALSE))</f>
        <v>52004</v>
      </c>
      <c r="AF248">
        <f>IF(N248="..","..",VLOOKUP($A248,'16-64 population'!$A$8:$L$432,AF$3,FALSE))</f>
        <v>52006</v>
      </c>
      <c r="AG248">
        <f>IF(O248="..","..",VLOOKUP($A248,'16-64 population'!$A$8:$M$432,AG$3,FALSE))</f>
        <v>52177</v>
      </c>
      <c r="AM248">
        <f t="shared" si="34"/>
        <v>0.50133045389688013</v>
      </c>
      <c r="AN248">
        <f t="shared" si="35"/>
        <v>0</v>
      </c>
      <c r="AO248">
        <f t="shared" si="36"/>
        <v>0.89240678229154546</v>
      </c>
      <c r="AP248">
        <f t="shared" si="37"/>
        <v>0.25367338575916637</v>
      </c>
      <c r="AQ248">
        <f t="shared" si="38"/>
        <v>0.74734005939386783</v>
      </c>
      <c r="AR248">
        <f t="shared" si="39"/>
        <v>1.0531653469594726</v>
      </c>
      <c r="AS248">
        <f t="shared" si="40"/>
        <v>1.0536996565719638</v>
      </c>
      <c r="AT248">
        <f t="shared" si="41"/>
        <v>1.9403158834258218E-2</v>
      </c>
      <c r="AU248">
        <f t="shared" si="42"/>
        <v>1.2751898293950577</v>
      </c>
      <c r="AV248">
        <f t="shared" si="43"/>
        <v>2.095992615952619</v>
      </c>
      <c r="AW248">
        <f t="shared" si="44"/>
        <v>1.7497981002192056</v>
      </c>
      <c r="AX248">
        <f t="shared" si="44"/>
        <v>0.88161450447515188</v>
      </c>
    </row>
    <row r="249" spans="1:50" x14ac:dyDescent="0.3">
      <c r="A249" t="s">
        <v>123</v>
      </c>
      <c r="B249" t="str">
        <f>VLOOKUP($A249,class!$A$1:$B$455,2,FALSE)</f>
        <v>Shire District</v>
      </c>
      <c r="C249" t="str">
        <f>IFERROR(VLOOKUP($A249,classifications!A$3:C$334,3,FALSE),VLOOKUP($A249,classifications!I$2:K$28,3,FALSE))</f>
        <v>Predominantly Urban</v>
      </c>
      <c r="D249">
        <f>VLOOKUP($A249,'table 1008C'!$C$10:$O$796,V$3,FALSE)</f>
        <v>47</v>
      </c>
      <c r="E249">
        <f>VLOOKUP($A249,'table 1008C'!$C$10:$O$796,W$3,FALSE)</f>
        <v>32</v>
      </c>
      <c r="F249">
        <f>VLOOKUP($A249,'table 1008C'!$C$10:$O$796,X$3,FALSE)</f>
        <v>35</v>
      </c>
      <c r="G249">
        <f>VLOOKUP($A249,'table 1008C'!$C$10:$O$796,Y$3,FALSE)</f>
        <v>38</v>
      </c>
      <c r="H249">
        <f>VLOOKUP($A249,'table 1008C'!$C$10:$O$796,Z$3,FALSE)</f>
        <v>165</v>
      </c>
      <c r="I249">
        <f>VLOOKUP($A249,'table 1008C'!$C$10:$O$796,AA$3,FALSE)</f>
        <v>81</v>
      </c>
      <c r="J249">
        <f>VLOOKUP($A249,'table 1008C'!$C$10:$O$796,AB$3,FALSE)</f>
        <v>12</v>
      </c>
      <c r="K249">
        <f>VLOOKUP($A249,'table 1008C'!$C$10:$O$796,AC$3,FALSE)</f>
        <v>25</v>
      </c>
      <c r="L249">
        <f>VLOOKUP($A249,'table 1008C'!$C$10:$O$796,AD$3,FALSE)</f>
        <v>7</v>
      </c>
      <c r="M249">
        <f>VLOOKUP($A249,'table 1008C'!$C$10:$O$796,AE$3,FALSE)</f>
        <v>24</v>
      </c>
      <c r="N249">
        <f>VLOOKUP($A249,'table 1008C'!$C$10:$O$796,AF$3,FALSE)</f>
        <v>0</v>
      </c>
      <c r="O249">
        <f>VLOOKUP($A249,'table 1008C'!$C$10:$O$796,AG$3,FALSE)</f>
        <v>26</v>
      </c>
      <c r="V249">
        <f>IF(D249="..","..",VLOOKUP($A249,'16-64 population'!$A$8:$L$432,V$3,FALSE))</f>
        <v>44196</v>
      </c>
      <c r="W249">
        <f>IF(E249="..","..",VLOOKUP($A249,'16-64 population'!$A$8:$L$432,W$3,FALSE))</f>
        <v>44274</v>
      </c>
      <c r="X249">
        <f>IF(F249="..","..",VLOOKUP($A249,'16-64 population'!$A$8:$L$432,X$3,FALSE))</f>
        <v>44277</v>
      </c>
      <c r="Y249">
        <f>IF(G249="..","..",VLOOKUP($A249,'16-64 population'!$A$8:$L$432,Y$3,FALSE))</f>
        <v>43886</v>
      </c>
      <c r="Z249">
        <f>IF(H249="..","..",VLOOKUP($A249,'16-64 population'!$A$8:$L$432,Z$3,FALSE))</f>
        <v>43669</v>
      </c>
      <c r="AA249">
        <f>IF(I249="..","..",VLOOKUP($A249,'16-64 population'!$A$8:$L$432,AA$3,FALSE))</f>
        <v>43599</v>
      </c>
      <c r="AB249">
        <f>IF(J249="..","..",VLOOKUP($A249,'16-64 population'!$A$8:$L$432,AB$3,FALSE))</f>
        <v>43525</v>
      </c>
      <c r="AC249">
        <f>IF(K249="..","..",VLOOKUP($A249,'16-64 population'!$A$8:$L$432,AC$3,FALSE))</f>
        <v>43535</v>
      </c>
      <c r="AD249">
        <f>IF(L249="..","..",VLOOKUP($A249,'16-64 population'!$A$8:$L$432,AD$3,FALSE))</f>
        <v>43743</v>
      </c>
      <c r="AE249">
        <f>IF(M249="..","..",VLOOKUP($A249,'16-64 population'!$A$8:$L$432,AE$3,FALSE))</f>
        <v>43921</v>
      </c>
      <c r="AF249">
        <f>IF(N249="..","..",VLOOKUP($A249,'16-64 population'!$A$8:$L$432,AF$3,FALSE))</f>
        <v>44067</v>
      </c>
      <c r="AG249">
        <f>IF(O249="..","..",VLOOKUP($A249,'16-64 population'!$A$8:$M$432,AG$3,FALSE))</f>
        <v>43883</v>
      </c>
      <c r="AM249">
        <f t="shared" si="34"/>
        <v>1.0634446556249435</v>
      </c>
      <c r="AN249">
        <f t="shared" si="35"/>
        <v>0.72277182996792699</v>
      </c>
      <c r="AO249">
        <f t="shared" si="36"/>
        <v>0.79047812634098968</v>
      </c>
      <c r="AP249">
        <f t="shared" si="37"/>
        <v>0.86587977942851924</v>
      </c>
      <c r="AQ249">
        <f t="shared" si="38"/>
        <v>3.7784240536765212</v>
      </c>
      <c r="AR249">
        <f t="shared" si="39"/>
        <v>1.857840776164591</v>
      </c>
      <c r="AS249">
        <f t="shared" si="40"/>
        <v>0.27570361860999426</v>
      </c>
      <c r="AT249">
        <f t="shared" si="41"/>
        <v>0.57425060296313313</v>
      </c>
      <c r="AU249">
        <f t="shared" si="42"/>
        <v>0.16002560409665545</v>
      </c>
      <c r="AV249">
        <f t="shared" si="43"/>
        <v>0.54643564581862891</v>
      </c>
      <c r="AW249">
        <f t="shared" si="44"/>
        <v>0</v>
      </c>
      <c r="AX249">
        <f t="shared" si="44"/>
        <v>0.59248456121960669</v>
      </c>
    </row>
    <row r="250" spans="1:50" x14ac:dyDescent="0.3">
      <c r="A250" t="s">
        <v>50</v>
      </c>
      <c r="B250" t="str">
        <f>VLOOKUP($A250,class!$A$1:$B$455,2,FALSE)</f>
        <v>Shire District</v>
      </c>
      <c r="C250" t="str">
        <f>IFERROR(VLOOKUP($A250,classifications!A$3:C$334,3,FALSE),VLOOKUP($A250,classifications!I$2:K$28,3,FALSE))</f>
        <v>Predominantly Rural</v>
      </c>
      <c r="D250">
        <f>VLOOKUP($A250,'table 1008C'!$C$10:$O$796,V$3,FALSE)</f>
        <v>35</v>
      </c>
      <c r="E250">
        <f>VLOOKUP($A250,'table 1008C'!$C$10:$O$796,W$3,FALSE)</f>
        <v>61</v>
      </c>
      <c r="F250">
        <f>VLOOKUP($A250,'table 1008C'!$C$10:$O$796,X$3,FALSE)</f>
        <v>71</v>
      </c>
      <c r="G250">
        <f>VLOOKUP($A250,'table 1008C'!$C$10:$O$796,Y$3,FALSE)</f>
        <v>15</v>
      </c>
      <c r="H250">
        <f>VLOOKUP($A250,'table 1008C'!$C$10:$O$796,Z$3,FALSE)</f>
        <v>80</v>
      </c>
      <c r="I250">
        <f>VLOOKUP($A250,'table 1008C'!$C$10:$O$796,AA$3,FALSE)</f>
        <v>123</v>
      </c>
      <c r="J250">
        <f>VLOOKUP($A250,'table 1008C'!$C$10:$O$796,AB$3,FALSE)</f>
        <v>103</v>
      </c>
      <c r="K250">
        <f>VLOOKUP($A250,'table 1008C'!$C$10:$O$796,AC$3,FALSE)</f>
        <v>20</v>
      </c>
      <c r="L250">
        <f>VLOOKUP($A250,'table 1008C'!$C$10:$O$796,AD$3,FALSE)</f>
        <v>56</v>
      </c>
      <c r="M250">
        <f>VLOOKUP($A250,'table 1008C'!$C$10:$O$796,AE$3,FALSE)</f>
        <v>60</v>
      </c>
      <c r="N250">
        <f>VLOOKUP($A250,'table 1008C'!$C$10:$O$796,AF$3,FALSE)</f>
        <v>130</v>
      </c>
      <c r="O250">
        <f>VLOOKUP($A250,'table 1008C'!$C$10:$O$796,AG$3,FALSE)</f>
        <v>40</v>
      </c>
      <c r="V250">
        <f>IF(D250="..","..",VLOOKUP($A250,'16-64 population'!$A$8:$L$432,V$3,FALSE))</f>
        <v>50516</v>
      </c>
      <c r="W250">
        <f>IF(E250="..","..",VLOOKUP($A250,'16-64 population'!$A$8:$L$432,W$3,FALSE))</f>
        <v>50657</v>
      </c>
      <c r="X250">
        <f>IF(F250="..","..",VLOOKUP($A250,'16-64 population'!$A$8:$L$432,X$3,FALSE))</f>
        <v>50488</v>
      </c>
      <c r="Y250">
        <f>IF(G250="..","..",VLOOKUP($A250,'16-64 population'!$A$8:$L$432,Y$3,FALSE))</f>
        <v>49885</v>
      </c>
      <c r="Z250">
        <f>IF(H250="..","..",VLOOKUP($A250,'16-64 population'!$A$8:$L$432,Z$3,FALSE))</f>
        <v>49620</v>
      </c>
      <c r="AA250">
        <f>IF(I250="..","..",VLOOKUP($A250,'16-64 population'!$A$8:$L$432,AA$3,FALSE))</f>
        <v>50023</v>
      </c>
      <c r="AB250">
        <f>IF(J250="..","..",VLOOKUP($A250,'16-64 population'!$A$8:$L$432,AB$3,FALSE))</f>
        <v>50171</v>
      </c>
      <c r="AC250">
        <f>IF(K250="..","..",VLOOKUP($A250,'16-64 population'!$A$8:$L$432,AC$3,FALSE))</f>
        <v>50404</v>
      </c>
      <c r="AD250">
        <f>IF(L250="..","..",VLOOKUP($A250,'16-64 population'!$A$8:$L$432,AD$3,FALSE))</f>
        <v>50743</v>
      </c>
      <c r="AE250">
        <f>IF(M250="..","..",VLOOKUP($A250,'16-64 population'!$A$8:$L$432,AE$3,FALSE))</f>
        <v>50857</v>
      </c>
      <c r="AF250">
        <f>IF(N250="..","..",VLOOKUP($A250,'16-64 population'!$A$8:$L$432,AF$3,FALSE))</f>
        <v>50735</v>
      </c>
      <c r="AG250">
        <f>IF(O250="..","..",VLOOKUP($A250,'16-64 population'!$A$8:$M$432,AG$3,FALSE))</f>
        <v>50972</v>
      </c>
      <c r="AM250">
        <f t="shared" si="34"/>
        <v>0.6928497901654922</v>
      </c>
      <c r="AN250">
        <f t="shared" si="35"/>
        <v>1.2041771127386147</v>
      </c>
      <c r="AO250">
        <f t="shared" si="36"/>
        <v>1.4062747583584219</v>
      </c>
      <c r="AP250">
        <f t="shared" si="37"/>
        <v>0.30069159065851458</v>
      </c>
      <c r="AQ250">
        <f t="shared" si="38"/>
        <v>1.6122531237404274</v>
      </c>
      <c r="AR250">
        <f t="shared" si="39"/>
        <v>2.4588689202966636</v>
      </c>
      <c r="AS250">
        <f t="shared" si="40"/>
        <v>2.0529788124613821</v>
      </c>
      <c r="AT250">
        <f t="shared" si="41"/>
        <v>0.39679390524561542</v>
      </c>
      <c r="AU250">
        <f t="shared" si="42"/>
        <v>1.1036004966202235</v>
      </c>
      <c r="AV250">
        <f t="shared" si="43"/>
        <v>1.1797785948836934</v>
      </c>
      <c r="AW250">
        <f t="shared" si="44"/>
        <v>2.562333694688085</v>
      </c>
      <c r="AX250">
        <f t="shared" si="44"/>
        <v>0.78474456564388284</v>
      </c>
    </row>
    <row r="251" spans="1:50" x14ac:dyDescent="0.3">
      <c r="A251" t="s">
        <v>232</v>
      </c>
      <c r="B251" t="str">
        <f>VLOOKUP($A251,class!$A$1:$B$455,2,FALSE)</f>
        <v>Metropolitan District</v>
      </c>
      <c r="C251" t="str">
        <f>IFERROR(VLOOKUP($A251,classifications!A$3:C$334,3,FALSE),VLOOKUP($A251,classifications!I$2:K$28,3,FALSE))</f>
        <v>Predominantly Urban</v>
      </c>
      <c r="D251">
        <f>VLOOKUP($A251,'table 1008C'!$C$10:$O$796,V$3,FALSE)</f>
        <v>102</v>
      </c>
      <c r="E251">
        <f>VLOOKUP($A251,'table 1008C'!$C$10:$O$796,W$3,FALSE)</f>
        <v>220</v>
      </c>
      <c r="F251">
        <f>VLOOKUP($A251,'table 1008C'!$C$10:$O$796,X$3,FALSE)</f>
        <v>408</v>
      </c>
      <c r="G251">
        <f>VLOOKUP($A251,'table 1008C'!$C$10:$O$796,Y$3,FALSE)</f>
        <v>141</v>
      </c>
      <c r="H251">
        <f>VLOOKUP($A251,'table 1008C'!$C$10:$O$796,Z$3,FALSE)</f>
        <v>218</v>
      </c>
      <c r="I251">
        <f>VLOOKUP($A251,'table 1008C'!$C$10:$O$796,AA$3,FALSE)</f>
        <v>49</v>
      </c>
      <c r="J251">
        <f>VLOOKUP($A251,'table 1008C'!$C$10:$O$796,AB$3,FALSE)</f>
        <v>97</v>
      </c>
      <c r="K251">
        <f>VLOOKUP($A251,'table 1008C'!$C$10:$O$796,AC$3,FALSE)</f>
        <v>112</v>
      </c>
      <c r="L251">
        <f>VLOOKUP($A251,'table 1008C'!$C$10:$O$796,AD$3,FALSE)</f>
        <v>66</v>
      </c>
      <c r="M251">
        <f>VLOOKUP($A251,'table 1008C'!$C$10:$O$796,AE$3,FALSE)</f>
        <v>113</v>
      </c>
      <c r="N251">
        <f>VLOOKUP($A251,'table 1008C'!$C$10:$O$796,AF$3,FALSE)</f>
        <v>102</v>
      </c>
      <c r="O251">
        <f>VLOOKUP($A251,'table 1008C'!$C$10:$O$796,AG$3,FALSE)</f>
        <v>240</v>
      </c>
      <c r="V251">
        <f>IF(D251="..","..",VLOOKUP($A251,'16-64 population'!$A$8:$L$432,V$3,FALSE))</f>
        <v>163629</v>
      </c>
      <c r="W251">
        <f>IF(E251="..","..",VLOOKUP($A251,'16-64 population'!$A$8:$L$432,W$3,FALSE))</f>
        <v>163298</v>
      </c>
      <c r="X251">
        <f>IF(F251="..","..",VLOOKUP($A251,'16-64 population'!$A$8:$L$432,X$3,FALSE))</f>
        <v>163209</v>
      </c>
      <c r="Y251">
        <f>IF(G251="..","..",VLOOKUP($A251,'16-64 population'!$A$8:$L$432,Y$3,FALSE))</f>
        <v>162236</v>
      </c>
      <c r="Z251">
        <f>IF(H251="..","..",VLOOKUP($A251,'16-64 population'!$A$8:$L$432,Z$3,FALSE))</f>
        <v>161426</v>
      </c>
      <c r="AA251">
        <f>IF(I251="..","..",VLOOKUP($A251,'16-64 population'!$A$8:$L$432,AA$3,FALSE))</f>
        <v>161281</v>
      </c>
      <c r="AB251">
        <f>IF(J251="..","..",VLOOKUP($A251,'16-64 population'!$A$8:$L$432,AB$3,FALSE))</f>
        <v>161258</v>
      </c>
      <c r="AC251">
        <f>IF(K251="..","..",VLOOKUP($A251,'16-64 population'!$A$8:$L$432,AC$3,FALSE))</f>
        <v>161370</v>
      </c>
      <c r="AD251">
        <f>IF(L251="..","..",VLOOKUP($A251,'16-64 population'!$A$8:$L$432,AD$3,FALSE))</f>
        <v>161423</v>
      </c>
      <c r="AE251">
        <f>IF(M251="..","..",VLOOKUP($A251,'16-64 population'!$A$8:$L$432,AE$3,FALSE))</f>
        <v>161636</v>
      </c>
      <c r="AF251">
        <f>IF(N251="..","..",VLOOKUP($A251,'16-64 population'!$A$8:$L$432,AF$3,FALSE))</f>
        <v>161519</v>
      </c>
      <c r="AG251">
        <f>IF(O251="..","..",VLOOKUP($A251,'16-64 population'!$A$8:$M$432,AG$3,FALSE))</f>
        <v>161162</v>
      </c>
      <c r="AM251">
        <f t="shared" si="34"/>
        <v>0.62336138459564017</v>
      </c>
      <c r="AN251">
        <f t="shared" si="35"/>
        <v>1.3472302171490158</v>
      </c>
      <c r="AO251">
        <f t="shared" si="36"/>
        <v>2.4998621399555172</v>
      </c>
      <c r="AP251">
        <f t="shared" si="37"/>
        <v>0.86910426785670258</v>
      </c>
      <c r="AQ251">
        <f t="shared" si="38"/>
        <v>1.3504639896918713</v>
      </c>
      <c r="AR251">
        <f t="shared" si="39"/>
        <v>0.30381756065500587</v>
      </c>
      <c r="AS251">
        <f t="shared" si="40"/>
        <v>0.60152054471716132</v>
      </c>
      <c r="AT251">
        <f t="shared" si="41"/>
        <v>0.69405713577492711</v>
      </c>
      <c r="AU251">
        <f t="shared" si="42"/>
        <v>0.40886366874608948</v>
      </c>
      <c r="AV251">
        <f t="shared" si="43"/>
        <v>0.69910168526813332</v>
      </c>
      <c r="AW251">
        <f t="shared" si="44"/>
        <v>0.63150465270339706</v>
      </c>
      <c r="AX251">
        <f t="shared" si="44"/>
        <v>1.4891847954232387</v>
      </c>
    </row>
    <row r="252" spans="1:50" x14ac:dyDescent="0.3">
      <c r="A252" t="s">
        <v>318</v>
      </c>
      <c r="B252" t="str">
        <f>VLOOKUP($A252,class!$A$1:$B$455,2,FALSE)</f>
        <v>Shire District</v>
      </c>
      <c r="C252" t="str">
        <f>IFERROR(VLOOKUP($A252,classifications!A$3:C$334,3,FALSE),VLOOKUP($A252,classifications!I$2:K$28,3,FALSE))</f>
        <v>Predominantly Urban</v>
      </c>
      <c r="D252">
        <f>VLOOKUP($A252,'table 1008C'!$C$10:$O$796,V$3,FALSE)</f>
        <v>335</v>
      </c>
      <c r="E252">
        <f>VLOOKUP($A252,'table 1008C'!$C$10:$O$796,W$3,FALSE)</f>
        <v>186</v>
      </c>
      <c r="F252">
        <f>VLOOKUP($A252,'table 1008C'!$C$10:$O$796,X$3,FALSE)</f>
        <v>192</v>
      </c>
      <c r="G252">
        <f>VLOOKUP($A252,'table 1008C'!$C$10:$O$796,Y$3,FALSE)</f>
        <v>91</v>
      </c>
      <c r="H252">
        <f>VLOOKUP($A252,'table 1008C'!$C$10:$O$796,Z$3,FALSE)</f>
        <v>44</v>
      </c>
      <c r="I252">
        <f>VLOOKUP($A252,'table 1008C'!$C$10:$O$796,AA$3,FALSE)</f>
        <v>171</v>
      </c>
      <c r="J252">
        <f>VLOOKUP($A252,'table 1008C'!$C$10:$O$796,AB$3,FALSE)</f>
        <v>27</v>
      </c>
      <c r="K252">
        <f>VLOOKUP($A252,'table 1008C'!$C$10:$O$796,AC$3,FALSE)</f>
        <v>6</v>
      </c>
      <c r="L252">
        <f>VLOOKUP($A252,'table 1008C'!$C$10:$O$796,AD$3,FALSE)</f>
        <v>23</v>
      </c>
      <c r="M252">
        <f>VLOOKUP($A252,'table 1008C'!$C$10:$O$796,AE$3,FALSE)</f>
        <v>48</v>
      </c>
      <c r="N252">
        <f>VLOOKUP($A252,'table 1008C'!$C$10:$O$796,AF$3,FALSE)</f>
        <v>299</v>
      </c>
      <c r="O252">
        <f>VLOOKUP($A252,'table 1008C'!$C$10:$O$796,AG$3,FALSE)</f>
        <v>422</v>
      </c>
      <c r="V252">
        <f>IF(D252="..","..",VLOOKUP($A252,'16-64 population'!$A$8:$L$432,V$3,FALSE))</f>
        <v>62418</v>
      </c>
      <c r="W252">
        <f>IF(E252="..","..",VLOOKUP($A252,'16-64 population'!$A$8:$L$432,W$3,FALSE))</f>
        <v>62894</v>
      </c>
      <c r="X252">
        <f>IF(F252="..","..",VLOOKUP($A252,'16-64 population'!$A$8:$L$432,X$3,FALSE))</f>
        <v>63569</v>
      </c>
      <c r="Y252">
        <f>IF(G252="..","..",VLOOKUP($A252,'16-64 population'!$A$8:$L$432,Y$3,FALSE))</f>
        <v>63128</v>
      </c>
      <c r="Z252">
        <f>IF(H252="..","..",VLOOKUP($A252,'16-64 population'!$A$8:$L$432,Z$3,FALSE))</f>
        <v>63305</v>
      </c>
      <c r="AA252">
        <f>IF(I252="..","..",VLOOKUP($A252,'16-64 population'!$A$8:$L$432,AA$3,FALSE))</f>
        <v>63670</v>
      </c>
      <c r="AB252">
        <f>IF(J252="..","..",VLOOKUP($A252,'16-64 population'!$A$8:$L$432,AB$3,FALSE))</f>
        <v>64402</v>
      </c>
      <c r="AC252">
        <f>IF(K252="..","..",VLOOKUP($A252,'16-64 population'!$A$8:$L$432,AC$3,FALSE))</f>
        <v>64600</v>
      </c>
      <c r="AD252">
        <f>IF(L252="..","..",VLOOKUP($A252,'16-64 population'!$A$8:$L$432,AD$3,FALSE))</f>
        <v>65036</v>
      </c>
      <c r="AE252">
        <f>IF(M252="..","..",VLOOKUP($A252,'16-64 population'!$A$8:$L$432,AE$3,FALSE))</f>
        <v>65255</v>
      </c>
      <c r="AF252">
        <f>IF(N252="..","..",VLOOKUP($A252,'16-64 population'!$A$8:$L$432,AF$3,FALSE))</f>
        <v>66165</v>
      </c>
      <c r="AG252">
        <f>IF(O252="..","..",VLOOKUP($A252,'16-64 population'!$A$8:$M$432,AG$3,FALSE))</f>
        <v>67303</v>
      </c>
      <c r="AM252">
        <f t="shared" si="34"/>
        <v>5.3670415585247842</v>
      </c>
      <c r="AN252">
        <f t="shared" si="35"/>
        <v>2.9573568225903903</v>
      </c>
      <c r="AO252">
        <f t="shared" si="36"/>
        <v>3.0203401028803345</v>
      </c>
      <c r="AP252">
        <f t="shared" si="37"/>
        <v>1.4415156507413509</v>
      </c>
      <c r="AQ252">
        <f t="shared" si="38"/>
        <v>0.69504778453518679</v>
      </c>
      <c r="AR252">
        <f t="shared" si="39"/>
        <v>2.6857232605622743</v>
      </c>
      <c r="AS252">
        <f t="shared" si="40"/>
        <v>0.41924163845843299</v>
      </c>
      <c r="AT252">
        <f t="shared" si="41"/>
        <v>9.2879256965944276E-2</v>
      </c>
      <c r="AU252">
        <f t="shared" si="42"/>
        <v>0.35365028599544868</v>
      </c>
      <c r="AV252">
        <f t="shared" si="43"/>
        <v>0.73557581794498506</v>
      </c>
      <c r="AW252">
        <f t="shared" si="44"/>
        <v>4.5190055165117506</v>
      </c>
      <c r="AX252">
        <f t="shared" si="44"/>
        <v>6.2701514048407949</v>
      </c>
    </row>
    <row r="253" spans="1:50" x14ac:dyDescent="0.3">
      <c r="A253" t="s">
        <v>282</v>
      </c>
      <c r="B253" t="str">
        <f>VLOOKUP($A253,class!$A$1:$B$455,2,FALSE)</f>
        <v>Shire District</v>
      </c>
      <c r="C253" t="str">
        <f>IFERROR(VLOOKUP($A253,classifications!A$3:C$334,3,FALSE),VLOOKUP($A253,classifications!I$2:K$28,3,FALSE))</f>
        <v>Predominantly Urban</v>
      </c>
      <c r="D253">
        <f>VLOOKUP($A253,'table 1008C'!$C$10:$O$796,V$3,FALSE)</f>
        <v>138</v>
      </c>
      <c r="E253">
        <f>VLOOKUP($A253,'table 1008C'!$C$10:$O$796,W$3,FALSE)</f>
        <v>86</v>
      </c>
      <c r="F253">
        <f>VLOOKUP($A253,'table 1008C'!$C$10:$O$796,X$3,FALSE)</f>
        <v>50</v>
      </c>
      <c r="G253">
        <f>VLOOKUP($A253,'table 1008C'!$C$10:$O$796,Y$3,FALSE)</f>
        <v>82</v>
      </c>
      <c r="H253">
        <f>VLOOKUP($A253,'table 1008C'!$C$10:$O$796,Z$3,FALSE)</f>
        <v>41</v>
      </c>
      <c r="I253">
        <f>VLOOKUP($A253,'table 1008C'!$C$10:$O$796,AA$3,FALSE)</f>
        <v>263</v>
      </c>
      <c r="J253">
        <f>VLOOKUP($A253,'table 1008C'!$C$10:$O$796,AB$3,FALSE)</f>
        <v>17</v>
      </c>
      <c r="K253">
        <f>VLOOKUP($A253,'table 1008C'!$C$10:$O$796,AC$3,FALSE)</f>
        <v>15</v>
      </c>
      <c r="L253">
        <f>VLOOKUP($A253,'table 1008C'!$C$10:$O$796,AD$3,FALSE)</f>
        <v>138</v>
      </c>
      <c r="M253">
        <f>VLOOKUP($A253,'table 1008C'!$C$10:$O$796,AE$3,FALSE)</f>
        <v>119</v>
      </c>
      <c r="N253">
        <f>VLOOKUP($A253,'table 1008C'!$C$10:$O$796,AF$3,FALSE)</f>
        <v>11</v>
      </c>
      <c r="O253">
        <f>VLOOKUP($A253,'table 1008C'!$C$10:$O$796,AG$3,FALSE)</f>
        <v>26</v>
      </c>
      <c r="V253">
        <f>IF(D253="..","..",VLOOKUP($A253,'16-64 population'!$A$8:$L$432,V$3,FALSE))</f>
        <v>52620</v>
      </c>
      <c r="W253">
        <f>IF(E253="..","..",VLOOKUP($A253,'16-64 population'!$A$8:$L$432,W$3,FALSE))</f>
        <v>53103</v>
      </c>
      <c r="X253">
        <f>IF(F253="..","..",VLOOKUP($A253,'16-64 population'!$A$8:$L$432,X$3,FALSE))</f>
        <v>53016</v>
      </c>
      <c r="Y253">
        <f>IF(G253="..","..",VLOOKUP($A253,'16-64 population'!$A$8:$L$432,Y$3,FALSE))</f>
        <v>53646</v>
      </c>
      <c r="Z253">
        <f>IF(H253="..","..",VLOOKUP($A253,'16-64 population'!$A$8:$L$432,Z$3,FALSE))</f>
        <v>54415</v>
      </c>
      <c r="AA253">
        <f>IF(I253="..","..",VLOOKUP($A253,'16-64 population'!$A$8:$L$432,AA$3,FALSE))</f>
        <v>54746</v>
      </c>
      <c r="AB253">
        <f>IF(J253="..","..",VLOOKUP($A253,'16-64 population'!$A$8:$L$432,AB$3,FALSE))</f>
        <v>55594</v>
      </c>
      <c r="AC253">
        <f>IF(K253="..","..",VLOOKUP($A253,'16-64 population'!$A$8:$L$432,AC$3,FALSE))</f>
        <v>56665</v>
      </c>
      <c r="AD253">
        <f>IF(L253="..","..",VLOOKUP($A253,'16-64 population'!$A$8:$L$432,AD$3,FALSE))</f>
        <v>56989</v>
      </c>
      <c r="AE253">
        <f>IF(M253="..","..",VLOOKUP($A253,'16-64 population'!$A$8:$L$432,AE$3,FALSE))</f>
        <v>57861</v>
      </c>
      <c r="AF253">
        <f>IF(N253="..","..",VLOOKUP($A253,'16-64 population'!$A$8:$L$432,AF$3,FALSE))</f>
        <v>58732</v>
      </c>
      <c r="AG253">
        <f>IF(O253="..","..",VLOOKUP($A253,'16-64 population'!$A$8:$M$432,AG$3,FALSE))</f>
        <v>59234</v>
      </c>
      <c r="AM253">
        <f t="shared" si="34"/>
        <v>2.6225769669327255</v>
      </c>
      <c r="AN253">
        <f t="shared" si="35"/>
        <v>1.6194941905353746</v>
      </c>
      <c r="AO253">
        <f t="shared" si="36"/>
        <v>0.94311151350535694</v>
      </c>
      <c r="AP253">
        <f t="shared" si="37"/>
        <v>1.5285389404615441</v>
      </c>
      <c r="AQ253">
        <f t="shared" si="38"/>
        <v>0.75346871267113846</v>
      </c>
      <c r="AR253">
        <f t="shared" si="39"/>
        <v>4.8040039454937347</v>
      </c>
      <c r="AS253">
        <f t="shared" si="40"/>
        <v>0.30578839443105371</v>
      </c>
      <c r="AT253">
        <f t="shared" si="41"/>
        <v>0.26471366804906027</v>
      </c>
      <c r="AU253">
        <f t="shared" si="42"/>
        <v>2.4215199424450335</v>
      </c>
      <c r="AV253">
        <f t="shared" si="43"/>
        <v>2.0566530132559064</v>
      </c>
      <c r="AW253">
        <f t="shared" si="44"/>
        <v>0.18729142545801267</v>
      </c>
      <c r="AX253">
        <f t="shared" si="44"/>
        <v>0.4389370969375696</v>
      </c>
    </row>
    <row r="254" spans="1:50" x14ac:dyDescent="0.3">
      <c r="A254" t="s">
        <v>365</v>
      </c>
      <c r="B254" t="str">
        <f>VLOOKUP($A254,class!$A$1:$B$455,2,FALSE)</f>
        <v>Shire District</v>
      </c>
      <c r="C254" t="str">
        <f>IFERROR(VLOOKUP($A254,classifications!A$3:C$334,3,FALSE),VLOOKUP($A254,classifications!I$2:K$28,3,FALSE))</f>
        <v>Predominantly Rural</v>
      </c>
      <c r="D254">
        <f>VLOOKUP($A254,'table 1008C'!$C$10:$O$796,V$3,FALSE)</f>
        <v>71</v>
      </c>
      <c r="E254">
        <f>VLOOKUP($A254,'table 1008C'!$C$10:$O$796,W$3,FALSE)</f>
        <v>18</v>
      </c>
      <c r="F254">
        <f>VLOOKUP($A254,'table 1008C'!$C$10:$O$796,X$3,FALSE)</f>
        <v>54</v>
      </c>
      <c r="G254">
        <f>VLOOKUP($A254,'table 1008C'!$C$10:$O$796,Y$3,FALSE)</f>
        <v>46</v>
      </c>
      <c r="H254">
        <f>VLOOKUP($A254,'table 1008C'!$C$10:$O$796,Z$3,FALSE)</f>
        <v>46</v>
      </c>
      <c r="I254">
        <f>VLOOKUP($A254,'table 1008C'!$C$10:$O$796,AA$3,FALSE)</f>
        <v>64</v>
      </c>
      <c r="J254">
        <f>VLOOKUP($A254,'table 1008C'!$C$10:$O$796,AB$3,FALSE)</f>
        <v>79</v>
      </c>
      <c r="K254">
        <f>VLOOKUP($A254,'table 1008C'!$C$10:$O$796,AC$3,FALSE)</f>
        <v>110</v>
      </c>
      <c r="L254">
        <f>VLOOKUP($A254,'table 1008C'!$C$10:$O$796,AD$3,FALSE)</f>
        <v>112</v>
      </c>
      <c r="M254">
        <f>VLOOKUP($A254,'table 1008C'!$C$10:$O$796,AE$3,FALSE)</f>
        <v>250</v>
      </c>
      <c r="N254">
        <f>VLOOKUP($A254,'table 1008C'!$C$10:$O$796,AF$3,FALSE)</f>
        <v>193</v>
      </c>
      <c r="O254">
        <f>VLOOKUP($A254,'table 1008C'!$C$10:$O$796,AG$3,FALSE)</f>
        <v>97</v>
      </c>
      <c r="V254">
        <f>IF(D254="..","..",VLOOKUP($A254,'16-64 population'!$A$8:$L$432,V$3,FALSE))</f>
        <v>70209</v>
      </c>
      <c r="W254">
        <f>IF(E254="..","..",VLOOKUP($A254,'16-64 population'!$A$8:$L$432,W$3,FALSE))</f>
        <v>70575</v>
      </c>
      <c r="X254">
        <f>IF(F254="..","..",VLOOKUP($A254,'16-64 population'!$A$8:$L$432,X$3,FALSE))</f>
        <v>70072</v>
      </c>
      <c r="Y254">
        <f>IF(G254="..","..",VLOOKUP($A254,'16-64 population'!$A$8:$L$432,Y$3,FALSE))</f>
        <v>69265</v>
      </c>
      <c r="Z254">
        <f>IF(H254="..","..",VLOOKUP($A254,'16-64 population'!$A$8:$L$432,Z$3,FALSE))</f>
        <v>69880</v>
      </c>
      <c r="AA254">
        <f>IF(I254="..","..",VLOOKUP($A254,'16-64 population'!$A$8:$L$432,AA$3,FALSE))</f>
        <v>69987</v>
      </c>
      <c r="AB254">
        <f>IF(J254="..","..",VLOOKUP($A254,'16-64 population'!$A$8:$L$432,AB$3,FALSE))</f>
        <v>70275</v>
      </c>
      <c r="AC254">
        <f>IF(K254="..","..",VLOOKUP($A254,'16-64 population'!$A$8:$L$432,AC$3,FALSE))</f>
        <v>70334</v>
      </c>
      <c r="AD254">
        <f>IF(L254="..","..",VLOOKUP($A254,'16-64 population'!$A$8:$L$432,AD$3,FALSE))</f>
        <v>70274</v>
      </c>
      <c r="AE254">
        <f>IF(M254="..","..",VLOOKUP($A254,'16-64 population'!$A$8:$L$432,AE$3,FALSE))</f>
        <v>71114</v>
      </c>
      <c r="AF254">
        <f>IF(N254="..","..",VLOOKUP($A254,'16-64 population'!$A$8:$L$432,AF$3,FALSE))</f>
        <v>71962</v>
      </c>
      <c r="AG254">
        <f>IF(O254="..","..",VLOOKUP($A254,'16-64 population'!$A$8:$M$432,AG$3,FALSE))</f>
        <v>73661</v>
      </c>
      <c r="AM254">
        <f t="shared" si="34"/>
        <v>1.0112663618624393</v>
      </c>
      <c r="AN254">
        <f t="shared" si="35"/>
        <v>0.25504782146652494</v>
      </c>
      <c r="AO254">
        <f t="shared" si="36"/>
        <v>0.7706359173421623</v>
      </c>
      <c r="AP254">
        <f t="shared" si="37"/>
        <v>0.66411607594022959</v>
      </c>
      <c r="AQ254">
        <f t="shared" si="38"/>
        <v>0.65827132226674301</v>
      </c>
      <c r="AR254">
        <f t="shared" si="39"/>
        <v>0.91445554174346666</v>
      </c>
      <c r="AS254">
        <f t="shared" si="40"/>
        <v>1.1241551049448595</v>
      </c>
      <c r="AT254">
        <f t="shared" si="41"/>
        <v>1.5639662183296841</v>
      </c>
      <c r="AU254">
        <f t="shared" si="42"/>
        <v>1.5937615618863306</v>
      </c>
      <c r="AV254">
        <f t="shared" si="43"/>
        <v>3.5154821835362937</v>
      </c>
      <c r="AW254">
        <f t="shared" si="44"/>
        <v>2.6819710402712542</v>
      </c>
      <c r="AX254">
        <f t="shared" si="44"/>
        <v>1.3168433770923555</v>
      </c>
    </row>
    <row r="255" spans="1:50" x14ac:dyDescent="0.3">
      <c r="A255" t="s">
        <v>274</v>
      </c>
      <c r="B255" t="str">
        <f>VLOOKUP($A255,class!$A$1:$B$455,2,FALSE)</f>
        <v>Shire District</v>
      </c>
      <c r="C255" t="str">
        <f>IFERROR(VLOOKUP($A255,classifications!A$3:C$334,3,FALSE),VLOOKUP($A255,classifications!I$2:K$28,3,FALSE))</f>
        <v>Predominantly Urban</v>
      </c>
      <c r="D255">
        <f>VLOOKUP($A255,'table 1008C'!$C$10:$O$796,V$3,FALSE)</f>
        <v>340</v>
      </c>
      <c r="E255">
        <f>VLOOKUP($A255,'table 1008C'!$C$10:$O$796,W$3,FALSE)</f>
        <v>75</v>
      </c>
      <c r="F255">
        <f>VLOOKUP($A255,'table 1008C'!$C$10:$O$796,X$3,FALSE)</f>
        <v>85</v>
      </c>
      <c r="G255">
        <f>VLOOKUP($A255,'table 1008C'!$C$10:$O$796,Y$3,FALSE)</f>
        <v>149</v>
      </c>
      <c r="H255">
        <f>VLOOKUP($A255,'table 1008C'!$C$10:$O$796,Z$3,FALSE)</f>
        <v>36</v>
      </c>
      <c r="I255">
        <f>VLOOKUP($A255,'table 1008C'!$C$10:$O$796,AA$3,FALSE)</f>
        <v>150</v>
      </c>
      <c r="J255">
        <f>VLOOKUP($A255,'table 1008C'!$C$10:$O$796,AB$3,FALSE)</f>
        <v>54</v>
      </c>
      <c r="K255">
        <f>VLOOKUP($A255,'table 1008C'!$C$10:$O$796,AC$3,FALSE)</f>
        <v>26</v>
      </c>
      <c r="L255">
        <f>VLOOKUP($A255,'table 1008C'!$C$10:$O$796,AD$3,FALSE)</f>
        <v>125</v>
      </c>
      <c r="M255">
        <f>VLOOKUP($A255,'table 1008C'!$C$10:$O$796,AE$3,FALSE)</f>
        <v>251</v>
      </c>
      <c r="N255">
        <f>VLOOKUP($A255,'table 1008C'!$C$10:$O$796,AF$3,FALSE)</f>
        <v>58</v>
      </c>
      <c r="O255">
        <f>VLOOKUP($A255,'table 1008C'!$C$10:$O$796,AG$3,FALSE)</f>
        <v>19</v>
      </c>
      <c r="V255">
        <f>IF(D255="..","..",VLOOKUP($A255,'16-64 population'!$A$8:$L$432,V$3,FALSE))</f>
        <v>62810</v>
      </c>
      <c r="W255">
        <f>IF(E255="..","..",VLOOKUP($A255,'16-64 population'!$A$8:$L$432,W$3,FALSE))</f>
        <v>63229</v>
      </c>
      <c r="X255">
        <f>IF(F255="..","..",VLOOKUP($A255,'16-64 population'!$A$8:$L$432,X$3,FALSE))</f>
        <v>63842</v>
      </c>
      <c r="Y255">
        <f>IF(G255="..","..",VLOOKUP($A255,'16-64 population'!$A$8:$L$432,Y$3,FALSE))</f>
        <v>63623</v>
      </c>
      <c r="Z255">
        <f>IF(H255="..","..",VLOOKUP($A255,'16-64 population'!$A$8:$L$432,Z$3,FALSE))</f>
        <v>63380</v>
      </c>
      <c r="AA255">
        <f>IF(I255="..","..",VLOOKUP($A255,'16-64 population'!$A$8:$L$432,AA$3,FALSE))</f>
        <v>63371</v>
      </c>
      <c r="AB255">
        <f>IF(J255="..","..",VLOOKUP($A255,'16-64 population'!$A$8:$L$432,AB$3,FALSE))</f>
        <v>62956</v>
      </c>
      <c r="AC255">
        <f>IF(K255="..","..",VLOOKUP($A255,'16-64 population'!$A$8:$L$432,AC$3,FALSE))</f>
        <v>63560</v>
      </c>
      <c r="AD255">
        <f>IF(L255="..","..",VLOOKUP($A255,'16-64 population'!$A$8:$L$432,AD$3,FALSE))</f>
        <v>63131</v>
      </c>
      <c r="AE255">
        <f>IF(M255="..","..",VLOOKUP($A255,'16-64 population'!$A$8:$L$432,AE$3,FALSE))</f>
        <v>62288</v>
      </c>
      <c r="AF255">
        <f>IF(N255="..","..",VLOOKUP($A255,'16-64 population'!$A$8:$L$432,AF$3,FALSE))</f>
        <v>61496</v>
      </c>
      <c r="AG255">
        <f>IF(O255="..","..",VLOOKUP($A255,'16-64 population'!$A$8:$M$432,AG$3,FALSE))</f>
        <v>61106</v>
      </c>
      <c r="AM255">
        <f t="shared" si="34"/>
        <v>5.4131507721700363</v>
      </c>
      <c r="AN255">
        <f t="shared" si="35"/>
        <v>1.1861645763810911</v>
      </c>
      <c r="AO255">
        <f t="shared" si="36"/>
        <v>1.3314119231853638</v>
      </c>
      <c r="AP255">
        <f t="shared" si="37"/>
        <v>2.3419203747072599</v>
      </c>
      <c r="AQ255">
        <f t="shared" si="38"/>
        <v>0.56800252445566424</v>
      </c>
      <c r="AR255">
        <f t="shared" si="39"/>
        <v>2.3670133026147604</v>
      </c>
      <c r="AS255">
        <f t="shared" si="40"/>
        <v>0.8577419149882457</v>
      </c>
      <c r="AT255">
        <f t="shared" si="41"/>
        <v>0.40906230333543109</v>
      </c>
      <c r="AU255">
        <f t="shared" si="42"/>
        <v>1.9800098208487114</v>
      </c>
      <c r="AV255">
        <f t="shared" si="43"/>
        <v>4.0296686360133576</v>
      </c>
      <c r="AW255">
        <f t="shared" si="44"/>
        <v>0.94315077403408354</v>
      </c>
      <c r="AX255">
        <f t="shared" si="44"/>
        <v>0.31093509638987987</v>
      </c>
    </row>
    <row r="256" spans="1:50" x14ac:dyDescent="0.3">
      <c r="A256" t="s">
        <v>92</v>
      </c>
      <c r="B256" t="str">
        <f>VLOOKUP($A256,class!$A$1:$B$455,2,FALSE)</f>
        <v>Unitary Authority</v>
      </c>
      <c r="C256" t="str">
        <f>IFERROR(VLOOKUP($A256,classifications!A$3:C$334,3,FALSE),VLOOKUP($A256,classifications!I$2:K$28,3,FALSE))</f>
        <v>Predominantly Rural</v>
      </c>
      <c r="D256">
        <f>VLOOKUP($A256,'table 1008C'!$C$10:$O$796,V$3,FALSE)</f>
        <v>10</v>
      </c>
      <c r="E256">
        <f>VLOOKUP($A256,'table 1008C'!$C$10:$O$796,W$3,FALSE)</f>
        <v>29</v>
      </c>
      <c r="F256">
        <f>VLOOKUP($A256,'table 1008C'!$C$10:$O$796,X$3,FALSE)</f>
        <v>26</v>
      </c>
      <c r="G256">
        <f>VLOOKUP($A256,'table 1008C'!$C$10:$O$796,Y$3,FALSE)</f>
        <v>26</v>
      </c>
      <c r="H256">
        <f>VLOOKUP($A256,'table 1008C'!$C$10:$O$796,Z$3,FALSE)</f>
        <v>18</v>
      </c>
      <c r="I256">
        <f>VLOOKUP($A256,'table 1008C'!$C$10:$O$796,AA$3,FALSE)</f>
        <v>77</v>
      </c>
      <c r="J256">
        <f>VLOOKUP($A256,'table 1008C'!$C$10:$O$796,AB$3,FALSE)</f>
        <v>37</v>
      </c>
      <c r="K256">
        <f>VLOOKUP($A256,'table 1008C'!$C$10:$O$796,AC$3,FALSE)</f>
        <v>17</v>
      </c>
      <c r="L256">
        <f>VLOOKUP($A256,'table 1008C'!$C$10:$O$796,AD$3,FALSE)</f>
        <v>15</v>
      </c>
      <c r="M256">
        <f>VLOOKUP($A256,'table 1008C'!$C$10:$O$796,AE$3,FALSE)</f>
        <v>119</v>
      </c>
      <c r="N256">
        <f>VLOOKUP($A256,'table 1008C'!$C$10:$O$796,AF$3,FALSE)</f>
        <v>33</v>
      </c>
      <c r="O256">
        <f>VLOOKUP($A256,'table 1008C'!$C$10:$O$796,AG$3,FALSE)</f>
        <v>20</v>
      </c>
      <c r="V256">
        <f>IF(D256="..","..",VLOOKUP($A256,'16-64 population'!$A$8:$L$432,V$3,FALSE))</f>
        <v>23224</v>
      </c>
      <c r="W256">
        <f>IF(E256="..","..",VLOOKUP($A256,'16-64 population'!$A$8:$L$432,W$3,FALSE))</f>
        <v>23251</v>
      </c>
      <c r="X256">
        <f>IF(F256="..","..",VLOOKUP($A256,'16-64 population'!$A$8:$L$432,X$3,FALSE))</f>
        <v>22975</v>
      </c>
      <c r="Y256">
        <f>IF(G256="..","..",VLOOKUP($A256,'16-64 population'!$A$8:$L$432,Y$3,FALSE))</f>
        <v>22335</v>
      </c>
      <c r="Z256">
        <f>IF(H256="..","..",VLOOKUP($A256,'16-64 population'!$A$8:$L$432,Z$3,FALSE))</f>
        <v>22737</v>
      </c>
      <c r="AA256">
        <f>IF(I256="..","..",VLOOKUP($A256,'16-64 population'!$A$8:$L$432,AA$3,FALSE))</f>
        <v>22923</v>
      </c>
      <c r="AB256">
        <f>IF(J256="..","..",VLOOKUP($A256,'16-64 population'!$A$8:$L$432,AB$3,FALSE))</f>
        <v>22712</v>
      </c>
      <c r="AC256">
        <f>IF(K256="..","..",VLOOKUP($A256,'16-64 population'!$A$8:$L$432,AC$3,FALSE))</f>
        <v>23031</v>
      </c>
      <c r="AD256">
        <f>IF(L256="..","..",VLOOKUP($A256,'16-64 population'!$A$8:$L$432,AD$3,FALSE))</f>
        <v>23203</v>
      </c>
      <c r="AE256">
        <f>IF(M256="..","..",VLOOKUP($A256,'16-64 population'!$A$8:$L$432,AE$3,FALSE))</f>
        <v>23130</v>
      </c>
      <c r="AF256">
        <f>IF(N256="..","..",VLOOKUP($A256,'16-64 population'!$A$8:$L$432,AF$3,FALSE))</f>
        <v>23003</v>
      </c>
      <c r="AG256">
        <f>IF(O256="..","..",VLOOKUP($A256,'16-64 population'!$A$8:$M$432,AG$3,FALSE))</f>
        <v>23453</v>
      </c>
      <c r="AM256">
        <f t="shared" si="34"/>
        <v>0.4305890458146745</v>
      </c>
      <c r="AN256">
        <f t="shared" si="35"/>
        <v>1.2472581824437659</v>
      </c>
      <c r="AO256">
        <f t="shared" si="36"/>
        <v>1.1316648531011968</v>
      </c>
      <c r="AP256">
        <f t="shared" si="37"/>
        <v>1.1640922319229907</v>
      </c>
      <c r="AQ256">
        <f t="shared" si="38"/>
        <v>0.79166116901965966</v>
      </c>
      <c r="AR256">
        <f t="shared" si="39"/>
        <v>3.3590716747371636</v>
      </c>
      <c r="AS256">
        <f t="shared" si="40"/>
        <v>1.6290947516731245</v>
      </c>
      <c r="AT256">
        <f t="shared" si="41"/>
        <v>0.73813555642395035</v>
      </c>
      <c r="AU256">
        <f t="shared" si="42"/>
        <v>0.6464681291212343</v>
      </c>
      <c r="AV256">
        <f t="shared" si="43"/>
        <v>5.1448335495028106</v>
      </c>
      <c r="AW256">
        <f t="shared" si="44"/>
        <v>1.4345954875451028</v>
      </c>
      <c r="AX256">
        <f t="shared" si="44"/>
        <v>0.85276936852428264</v>
      </c>
    </row>
    <row r="257" spans="1:50" x14ac:dyDescent="0.3">
      <c r="A257" t="s">
        <v>338</v>
      </c>
      <c r="B257" t="str">
        <f>VLOOKUP($A257,class!$A$1:$B$455,2,FALSE)</f>
        <v>Shire District</v>
      </c>
      <c r="C257" t="str">
        <f>IFERROR(VLOOKUP($A257,classifications!A$3:C$334,3,FALSE),VLOOKUP($A257,classifications!I$2:K$28,3,FALSE))</f>
        <v>Predominantly Rural</v>
      </c>
      <c r="D257">
        <f>VLOOKUP($A257,'table 1008C'!$C$10:$O$796,V$3,FALSE)</f>
        <v>93</v>
      </c>
      <c r="E257">
        <f>VLOOKUP($A257,'table 1008C'!$C$10:$O$796,W$3,FALSE)</f>
        <v>61</v>
      </c>
      <c r="F257">
        <f>VLOOKUP($A257,'table 1008C'!$C$10:$O$796,X$3,FALSE)</f>
        <v>105</v>
      </c>
      <c r="G257">
        <f>VLOOKUP($A257,'table 1008C'!$C$10:$O$796,Y$3,FALSE)</f>
        <v>96</v>
      </c>
      <c r="H257">
        <f>VLOOKUP($A257,'table 1008C'!$C$10:$O$796,Z$3,FALSE)</f>
        <v>109</v>
      </c>
      <c r="I257">
        <f>VLOOKUP($A257,'table 1008C'!$C$10:$O$796,AA$3,FALSE)</f>
        <v>67</v>
      </c>
      <c r="J257">
        <f>VLOOKUP($A257,'table 1008C'!$C$10:$O$796,AB$3,FALSE)</f>
        <v>44</v>
      </c>
      <c r="K257">
        <f>VLOOKUP($A257,'table 1008C'!$C$10:$O$796,AC$3,FALSE)</f>
        <v>58</v>
      </c>
      <c r="L257">
        <f>VLOOKUP($A257,'table 1008C'!$C$10:$O$796,AD$3,FALSE)</f>
        <v>28</v>
      </c>
      <c r="M257">
        <f>VLOOKUP($A257,'table 1008C'!$C$10:$O$796,AE$3,FALSE)</f>
        <v>192</v>
      </c>
      <c r="N257">
        <f>VLOOKUP($A257,'table 1008C'!$C$10:$O$796,AF$3,FALSE)</f>
        <v>95</v>
      </c>
      <c r="O257">
        <f>VLOOKUP($A257,'table 1008C'!$C$10:$O$796,AG$3,FALSE)</f>
        <v>122</v>
      </c>
      <c r="V257">
        <f>IF(D257="..","..",VLOOKUP($A257,'16-64 population'!$A$8:$L$432,V$3,FALSE))</f>
        <v>31751</v>
      </c>
      <c r="W257">
        <f>IF(E257="..","..",VLOOKUP($A257,'16-64 population'!$A$8:$L$432,W$3,FALSE))</f>
        <v>31354</v>
      </c>
      <c r="X257">
        <f>IF(F257="..","..",VLOOKUP($A257,'16-64 population'!$A$8:$L$432,X$3,FALSE))</f>
        <v>31234</v>
      </c>
      <c r="Y257">
        <f>IF(G257="..","..",VLOOKUP($A257,'16-64 population'!$A$8:$L$432,Y$3,FALSE))</f>
        <v>31066</v>
      </c>
      <c r="Z257">
        <f>IF(H257="..","..",VLOOKUP($A257,'16-64 population'!$A$8:$L$432,Z$3,FALSE))</f>
        <v>30974</v>
      </c>
      <c r="AA257">
        <f>IF(I257="..","..",VLOOKUP($A257,'16-64 population'!$A$8:$L$432,AA$3,FALSE))</f>
        <v>31127</v>
      </c>
      <c r="AB257">
        <f>IF(J257="..","..",VLOOKUP($A257,'16-64 population'!$A$8:$L$432,AB$3,FALSE))</f>
        <v>31221</v>
      </c>
      <c r="AC257">
        <f>IF(K257="..","..",VLOOKUP($A257,'16-64 population'!$A$8:$L$432,AC$3,FALSE))</f>
        <v>31413</v>
      </c>
      <c r="AD257">
        <f>IF(L257="..","..",VLOOKUP($A257,'16-64 population'!$A$8:$L$432,AD$3,FALSE))</f>
        <v>31485</v>
      </c>
      <c r="AE257">
        <f>IF(M257="..","..",VLOOKUP($A257,'16-64 population'!$A$8:$L$432,AE$3,FALSE))</f>
        <v>31729</v>
      </c>
      <c r="AF257">
        <f>IF(N257="..","..",VLOOKUP($A257,'16-64 population'!$A$8:$L$432,AF$3,FALSE))</f>
        <v>31761</v>
      </c>
      <c r="AG257">
        <f>IF(O257="..","..",VLOOKUP($A257,'16-64 population'!$A$8:$M$432,AG$3,FALSE))</f>
        <v>31735</v>
      </c>
      <c r="AM257">
        <f t="shared" si="34"/>
        <v>2.9290416049888193</v>
      </c>
      <c r="AN257">
        <f t="shared" si="35"/>
        <v>1.9455252918287937</v>
      </c>
      <c r="AO257">
        <f t="shared" si="36"/>
        <v>3.3617212012550426</v>
      </c>
      <c r="AP257">
        <f t="shared" si="37"/>
        <v>3.0901950685637032</v>
      </c>
      <c r="AQ257">
        <f t="shared" si="38"/>
        <v>3.5190805191450893</v>
      </c>
      <c r="AR257">
        <f t="shared" si="39"/>
        <v>2.1524721303048802</v>
      </c>
      <c r="AS257">
        <f t="shared" si="40"/>
        <v>1.409307837673361</v>
      </c>
      <c r="AT257">
        <f t="shared" si="41"/>
        <v>1.8463693375354153</v>
      </c>
      <c r="AU257">
        <f t="shared" si="42"/>
        <v>0.88931237097030336</v>
      </c>
      <c r="AV257">
        <f t="shared" si="43"/>
        <v>6.0512464937438937</v>
      </c>
      <c r="AW257">
        <f t="shared" si="44"/>
        <v>2.9910897012058815</v>
      </c>
      <c r="AX257">
        <f t="shared" si="44"/>
        <v>3.8443359067275877</v>
      </c>
    </row>
    <row r="258" spans="1:50" x14ac:dyDescent="0.3">
      <c r="A258" t="s">
        <v>203</v>
      </c>
      <c r="B258" t="str">
        <f>VLOOKUP($A258,class!$A$1:$B$455,2,FALSE)</f>
        <v>Metropolitan District</v>
      </c>
      <c r="C258" t="str">
        <f>IFERROR(VLOOKUP($A258,classifications!A$3:C$334,3,FALSE),VLOOKUP($A258,classifications!I$2:K$28,3,FALSE))</f>
        <v>Predominantly Urban</v>
      </c>
      <c r="D258">
        <f>VLOOKUP($A258,'table 1008C'!$C$10:$O$796,V$3,FALSE)</f>
        <v>332</v>
      </c>
      <c r="E258">
        <f>VLOOKUP($A258,'table 1008C'!$C$10:$O$796,W$3,FALSE)</f>
        <v>337</v>
      </c>
      <c r="F258">
        <f>VLOOKUP($A258,'table 1008C'!$C$10:$O$796,X$3,FALSE)</f>
        <v>258</v>
      </c>
      <c r="G258">
        <f>VLOOKUP($A258,'table 1008C'!$C$10:$O$796,Y$3,FALSE)</f>
        <v>180</v>
      </c>
      <c r="H258">
        <f>VLOOKUP($A258,'table 1008C'!$C$10:$O$796,Z$3,FALSE)</f>
        <v>171</v>
      </c>
      <c r="I258">
        <f>VLOOKUP($A258,'table 1008C'!$C$10:$O$796,AA$3,FALSE)</f>
        <v>570</v>
      </c>
      <c r="J258">
        <f>VLOOKUP($A258,'table 1008C'!$C$10:$O$796,AB$3,FALSE)</f>
        <v>211</v>
      </c>
      <c r="K258">
        <f>VLOOKUP($A258,'table 1008C'!$C$10:$O$796,AC$3,FALSE)</f>
        <v>461</v>
      </c>
      <c r="L258">
        <f>VLOOKUP($A258,'table 1008C'!$C$10:$O$796,AD$3,FALSE)</f>
        <v>258</v>
      </c>
      <c r="M258">
        <f>VLOOKUP($A258,'table 1008C'!$C$10:$O$796,AE$3,FALSE)</f>
        <v>244</v>
      </c>
      <c r="N258">
        <f>VLOOKUP($A258,'table 1008C'!$C$10:$O$796,AF$3,FALSE)</f>
        <v>301</v>
      </c>
      <c r="O258">
        <f>VLOOKUP($A258,'table 1008C'!$C$10:$O$796,AG$3,FALSE)</f>
        <v>293</v>
      </c>
      <c r="V258">
        <f>IF(D258="..","..",VLOOKUP($A258,'16-64 population'!$A$8:$L$432,V$3,FALSE))</f>
        <v>152157</v>
      </c>
      <c r="W258">
        <f>IF(E258="..","..",VLOOKUP($A258,'16-64 population'!$A$8:$L$432,W$3,FALSE))</f>
        <v>154214</v>
      </c>
      <c r="X258">
        <f>IF(F258="..","..",VLOOKUP($A258,'16-64 population'!$A$8:$L$432,X$3,FALSE))</f>
        <v>155955</v>
      </c>
      <c r="Y258">
        <f>IF(G258="..","..",VLOOKUP($A258,'16-64 population'!$A$8:$L$432,Y$3,FALSE))</f>
        <v>156639</v>
      </c>
      <c r="Z258">
        <f>IF(H258="..","..",VLOOKUP($A258,'16-64 population'!$A$8:$L$432,Z$3,FALSE))</f>
        <v>157111</v>
      </c>
      <c r="AA258">
        <f>IF(I258="..","..",VLOOKUP($A258,'16-64 population'!$A$8:$L$432,AA$3,FALSE))</f>
        <v>158651</v>
      </c>
      <c r="AB258">
        <f>IF(J258="..","..",VLOOKUP($A258,'16-64 population'!$A$8:$L$432,AB$3,FALSE))</f>
        <v>160920</v>
      </c>
      <c r="AC258">
        <f>IF(K258="..","..",VLOOKUP($A258,'16-64 population'!$A$8:$L$432,AC$3,FALSE))</f>
        <v>162381</v>
      </c>
      <c r="AD258">
        <f>IF(L258="..","..",VLOOKUP($A258,'16-64 population'!$A$8:$L$432,AD$3,FALSE))</f>
        <v>164594</v>
      </c>
      <c r="AE258">
        <f>IF(M258="..","..",VLOOKUP($A258,'16-64 population'!$A$8:$L$432,AE$3,FALSE))</f>
        <v>166493</v>
      </c>
      <c r="AF258">
        <f>IF(N258="..","..",VLOOKUP($A258,'16-64 population'!$A$8:$L$432,AF$3,FALSE))</f>
        <v>169685</v>
      </c>
      <c r="AG258">
        <f>IF(O258="..","..",VLOOKUP($A258,'16-64 population'!$A$8:$M$432,AG$3,FALSE))</f>
        <v>172890</v>
      </c>
      <c r="AM258">
        <f t="shared" si="34"/>
        <v>2.1819567946266027</v>
      </c>
      <c r="AN258">
        <f t="shared" si="35"/>
        <v>2.1852750074571698</v>
      </c>
      <c r="AO258">
        <f t="shared" si="36"/>
        <v>1.6543233625084157</v>
      </c>
      <c r="AP258">
        <f t="shared" si="37"/>
        <v>1.149139103288453</v>
      </c>
      <c r="AQ258">
        <f t="shared" si="38"/>
        <v>1.0884024670455921</v>
      </c>
      <c r="AR258">
        <f t="shared" si="39"/>
        <v>3.5927917252333739</v>
      </c>
      <c r="AS258">
        <f t="shared" si="40"/>
        <v>1.311210539398459</v>
      </c>
      <c r="AT258">
        <f t="shared" si="41"/>
        <v>2.8390020999993841</v>
      </c>
      <c r="AU258">
        <f t="shared" si="42"/>
        <v>1.5674933472666075</v>
      </c>
      <c r="AV258">
        <f t="shared" si="43"/>
        <v>1.4655270792165438</v>
      </c>
      <c r="AW258">
        <f t="shared" si="44"/>
        <v>1.773875121548752</v>
      </c>
      <c r="AX258">
        <f t="shared" si="44"/>
        <v>1.6947191856093471</v>
      </c>
    </row>
    <row r="259" spans="1:50" x14ac:dyDescent="0.3">
      <c r="A259" t="s">
        <v>19</v>
      </c>
      <c r="B259" t="str">
        <f>VLOOKUP($A259,class!$A$1:$B$455,2,FALSE)</f>
        <v>Metropolitan District</v>
      </c>
      <c r="C259" t="str">
        <f>IFERROR(VLOOKUP($A259,classifications!A$3:C$334,3,FALSE),VLOOKUP($A259,classifications!I$2:K$28,3,FALSE))</f>
        <v>Predominantly Urban</v>
      </c>
      <c r="D259">
        <f>VLOOKUP($A259,'table 1008C'!$C$10:$O$796,V$3,FALSE)</f>
        <v>198</v>
      </c>
      <c r="E259">
        <f>VLOOKUP($A259,'table 1008C'!$C$10:$O$796,W$3,FALSE)</f>
        <v>413</v>
      </c>
      <c r="F259">
        <f>VLOOKUP($A259,'table 1008C'!$C$10:$O$796,X$3,FALSE)</f>
        <v>257</v>
      </c>
      <c r="G259">
        <f>VLOOKUP($A259,'table 1008C'!$C$10:$O$796,Y$3,FALSE)</f>
        <v>360</v>
      </c>
      <c r="H259">
        <f>VLOOKUP($A259,'table 1008C'!$C$10:$O$796,Z$3,FALSE)</f>
        <v>191</v>
      </c>
      <c r="I259">
        <f>VLOOKUP($A259,'table 1008C'!$C$10:$O$796,AA$3,FALSE)</f>
        <v>317</v>
      </c>
      <c r="J259">
        <f>VLOOKUP($A259,'table 1008C'!$C$10:$O$796,AB$3,FALSE)</f>
        <v>238</v>
      </c>
      <c r="K259">
        <f>VLOOKUP($A259,'table 1008C'!$C$10:$O$796,AC$3,FALSE)</f>
        <v>50</v>
      </c>
      <c r="L259">
        <f>VLOOKUP($A259,'table 1008C'!$C$10:$O$796,AD$3,FALSE)</f>
        <v>122</v>
      </c>
      <c r="M259">
        <f>VLOOKUP($A259,'table 1008C'!$C$10:$O$796,AE$3,FALSE)</f>
        <v>61</v>
      </c>
      <c r="N259">
        <f>VLOOKUP($A259,'table 1008C'!$C$10:$O$796,AF$3,FALSE)</f>
        <v>102</v>
      </c>
      <c r="O259">
        <f>VLOOKUP($A259,'table 1008C'!$C$10:$O$796,AG$3,FALSE)</f>
        <v>269</v>
      </c>
      <c r="V259">
        <f>IF(D259="..","..",VLOOKUP($A259,'16-64 population'!$A$8:$L$432,V$3,FALSE))</f>
        <v>191111</v>
      </c>
      <c r="W259">
        <f>IF(E259="..","..",VLOOKUP($A259,'16-64 population'!$A$8:$L$432,W$3,FALSE))</f>
        <v>193681</v>
      </c>
      <c r="X259">
        <f>IF(F259="..","..",VLOOKUP($A259,'16-64 population'!$A$8:$L$432,X$3,FALSE))</f>
        <v>195571</v>
      </c>
      <c r="Y259">
        <f>IF(G259="..","..",VLOOKUP($A259,'16-64 population'!$A$8:$L$432,Y$3,FALSE))</f>
        <v>196115</v>
      </c>
      <c r="Z259">
        <f>IF(H259="..","..",VLOOKUP($A259,'16-64 population'!$A$8:$L$432,Z$3,FALSE))</f>
        <v>197166</v>
      </c>
      <c r="AA259">
        <f>IF(I259="..","..",VLOOKUP($A259,'16-64 population'!$A$8:$L$432,AA$3,FALSE))</f>
        <v>198210</v>
      </c>
      <c r="AB259">
        <f>IF(J259="..","..",VLOOKUP($A259,'16-64 population'!$A$8:$L$432,AB$3,FALSE))</f>
        <v>199681</v>
      </c>
      <c r="AC259">
        <f>IF(K259="..","..",VLOOKUP($A259,'16-64 population'!$A$8:$L$432,AC$3,FALSE))</f>
        <v>201575</v>
      </c>
      <c r="AD259">
        <f>IF(L259="..","..",VLOOKUP($A259,'16-64 population'!$A$8:$L$432,AD$3,FALSE))</f>
        <v>203150</v>
      </c>
      <c r="AE259">
        <f>IF(M259="..","..",VLOOKUP($A259,'16-64 population'!$A$8:$L$432,AE$3,FALSE))</f>
        <v>204091</v>
      </c>
      <c r="AF259">
        <f>IF(N259="..","..",VLOOKUP($A259,'16-64 population'!$A$8:$L$432,AF$3,FALSE))</f>
        <v>204575</v>
      </c>
      <c r="AG259">
        <f>IF(O259="..","..",VLOOKUP($A259,'16-64 population'!$A$8:$M$432,AG$3,FALSE))</f>
        <v>204882</v>
      </c>
      <c r="AM259">
        <f t="shared" ref="AM259:AM318" si="45">D259/(V259/1000)</f>
        <v>1.0360471139808802</v>
      </c>
      <c r="AN259">
        <f t="shared" ref="AN259:AN318" si="46">E259/(W259/1000)</f>
        <v>2.1323723029104555</v>
      </c>
      <c r="AO259">
        <f t="shared" ref="AO259:AO318" si="47">F259/(X259/1000)</f>
        <v>1.3141007613603244</v>
      </c>
      <c r="AP259">
        <f t="shared" ref="AP259:AP318" si="48">G259/(Y259/1000)</f>
        <v>1.8356576498483033</v>
      </c>
      <c r="AQ259">
        <f t="shared" ref="AQ259:AQ318" si="49">H259/(Z259/1000)</f>
        <v>0.96872685960053961</v>
      </c>
      <c r="AR259">
        <f t="shared" ref="AR259:AR318" si="50">I259/(AA259/1000)</f>
        <v>1.5993138590383935</v>
      </c>
      <c r="AS259">
        <f t="shared" ref="AS259:AS318" si="51">J259/(AB259/1000)</f>
        <v>1.1919010822261507</v>
      </c>
      <c r="AT259">
        <f t="shared" ref="AT259:AT318" si="52">K259/(AC259/1000)</f>
        <v>0.24804663276696021</v>
      </c>
      <c r="AU259">
        <f t="shared" ref="AU259:AU318" si="53">L259/(AD259/1000)</f>
        <v>0.60054147181885309</v>
      </c>
      <c r="AV259">
        <f t="shared" ref="AV259:AV318" si="54">M259/(AE259/1000)</f>
        <v>0.29888628111969662</v>
      </c>
      <c r="AW259">
        <f t="shared" ref="AW259:AX318" si="55">N259/(AF259/1000)</f>
        <v>0.4985946474398143</v>
      </c>
      <c r="AX259">
        <f t="shared" si="55"/>
        <v>1.3129508692808542</v>
      </c>
    </row>
    <row r="260" spans="1:50" x14ac:dyDescent="0.3">
      <c r="A260" t="s">
        <v>341</v>
      </c>
      <c r="B260" t="str">
        <f>VLOOKUP($A260,class!$A$1:$B$455,2,FALSE)</f>
        <v>Shire District</v>
      </c>
      <c r="C260" t="str">
        <f>IFERROR(VLOOKUP($A260,classifications!A$3:C$334,3,FALSE),VLOOKUP($A260,classifications!I$2:K$28,3,FALSE))</f>
        <v>Urban with Significant Rural</v>
      </c>
      <c r="D260">
        <f>VLOOKUP($A260,'table 1008C'!$C$10:$O$796,V$3,FALSE)</f>
        <v>22</v>
      </c>
      <c r="E260">
        <f>VLOOKUP($A260,'table 1008C'!$C$10:$O$796,W$3,FALSE)</f>
        <v>55</v>
      </c>
      <c r="F260">
        <f>VLOOKUP($A260,'table 1008C'!$C$10:$O$796,X$3,FALSE)</f>
        <v>125</v>
      </c>
      <c r="G260">
        <f>VLOOKUP($A260,'table 1008C'!$C$10:$O$796,Y$3,FALSE)</f>
        <v>102</v>
      </c>
      <c r="H260">
        <f>VLOOKUP($A260,'table 1008C'!$C$10:$O$796,Z$3,FALSE)</f>
        <v>44</v>
      </c>
      <c r="I260">
        <f>VLOOKUP($A260,'table 1008C'!$C$10:$O$796,AA$3,FALSE)</f>
        <v>280</v>
      </c>
      <c r="J260">
        <f>VLOOKUP($A260,'table 1008C'!$C$10:$O$796,AB$3,FALSE)</f>
        <v>37</v>
      </c>
      <c r="K260">
        <f>VLOOKUP($A260,'table 1008C'!$C$10:$O$796,AC$3,FALSE)</f>
        <v>118</v>
      </c>
      <c r="L260">
        <f>VLOOKUP($A260,'table 1008C'!$C$10:$O$796,AD$3,FALSE)</f>
        <v>141</v>
      </c>
      <c r="M260">
        <f>VLOOKUP($A260,'table 1008C'!$C$10:$O$796,AE$3,FALSE)</f>
        <v>91</v>
      </c>
      <c r="N260">
        <f>VLOOKUP($A260,'table 1008C'!$C$10:$O$796,AF$3,FALSE)</f>
        <v>156</v>
      </c>
      <c r="O260">
        <f>VLOOKUP($A260,'table 1008C'!$C$10:$O$796,AG$3,FALSE)</f>
        <v>157</v>
      </c>
      <c r="V260">
        <f>IF(D260="..","..",VLOOKUP($A260,'16-64 population'!$A$8:$L$432,V$3,FALSE))</f>
        <v>66602</v>
      </c>
      <c r="W260">
        <f>IF(E260="..","..",VLOOKUP($A260,'16-64 population'!$A$8:$L$432,W$3,FALSE))</f>
        <v>66455</v>
      </c>
      <c r="X260">
        <f>IF(F260="..","..",VLOOKUP($A260,'16-64 population'!$A$8:$L$432,X$3,FALSE))</f>
        <v>65912</v>
      </c>
      <c r="Y260">
        <f>IF(G260="..","..",VLOOKUP($A260,'16-64 population'!$A$8:$L$432,Y$3,FALSE))</f>
        <v>64996</v>
      </c>
      <c r="Z260">
        <f>IF(H260="..","..",VLOOKUP($A260,'16-64 population'!$A$8:$L$432,Z$3,FALSE))</f>
        <v>64328</v>
      </c>
      <c r="AA260">
        <f>IF(I260="..","..",VLOOKUP($A260,'16-64 population'!$A$8:$L$432,AA$3,FALSE))</f>
        <v>63670</v>
      </c>
      <c r="AB260">
        <f>IF(J260="..","..",VLOOKUP($A260,'16-64 population'!$A$8:$L$432,AB$3,FALSE))</f>
        <v>63104</v>
      </c>
      <c r="AC260">
        <f>IF(K260="..","..",VLOOKUP($A260,'16-64 population'!$A$8:$L$432,AC$3,FALSE))</f>
        <v>62508</v>
      </c>
      <c r="AD260">
        <f>IF(L260="..","..",VLOOKUP($A260,'16-64 population'!$A$8:$L$432,AD$3,FALSE))</f>
        <v>62084</v>
      </c>
      <c r="AE260">
        <f>IF(M260="..","..",VLOOKUP($A260,'16-64 population'!$A$8:$L$432,AE$3,FALSE))</f>
        <v>61949</v>
      </c>
      <c r="AF260">
        <f>IF(N260="..","..",VLOOKUP($A260,'16-64 population'!$A$8:$L$432,AF$3,FALSE))</f>
        <v>61395</v>
      </c>
      <c r="AG260">
        <f>IF(O260="..","..",VLOOKUP($A260,'16-64 population'!$A$8:$M$432,AG$3,FALSE))</f>
        <v>61241</v>
      </c>
      <c r="AM260">
        <f t="shared" si="45"/>
        <v>0.33032041079847452</v>
      </c>
      <c r="AN260">
        <f t="shared" si="46"/>
        <v>0.82762771800466484</v>
      </c>
      <c r="AO260">
        <f t="shared" si="47"/>
        <v>1.8964680179633449</v>
      </c>
      <c r="AP260">
        <f t="shared" si="48"/>
        <v>1.5693273432211214</v>
      </c>
      <c r="AQ260">
        <f t="shared" si="49"/>
        <v>0.68399452804377558</v>
      </c>
      <c r="AR260">
        <f t="shared" si="50"/>
        <v>4.3976755143709756</v>
      </c>
      <c r="AS260">
        <f t="shared" si="51"/>
        <v>0.58633367139959436</v>
      </c>
      <c r="AT260">
        <f t="shared" si="52"/>
        <v>1.887758366929033</v>
      </c>
      <c r="AU260">
        <f t="shared" si="53"/>
        <v>2.2711165517685714</v>
      </c>
      <c r="AV260">
        <f t="shared" si="54"/>
        <v>1.4689502655410096</v>
      </c>
      <c r="AW260">
        <f t="shared" si="55"/>
        <v>2.5409235279745905</v>
      </c>
      <c r="AX260">
        <f t="shared" si="55"/>
        <v>2.5636420045394424</v>
      </c>
    </row>
    <row r="261" spans="1:50" x14ac:dyDescent="0.3">
      <c r="A261" t="s">
        <v>106</v>
      </c>
      <c r="B261" t="str">
        <f>VLOOKUP($A261,class!$A$1:$B$455,2,FALSE)</f>
        <v>Shire District</v>
      </c>
      <c r="C261" t="str">
        <f>IFERROR(VLOOKUP($A261,classifications!A$3:C$334,3,FALSE),VLOOKUP($A261,classifications!I$2:K$28,3,FALSE))</f>
        <v>Predominantly Rural</v>
      </c>
      <c r="D261">
        <f>VLOOKUP($A261,'table 1008C'!$C$10:$O$796,V$3,FALSE)</f>
        <v>186</v>
      </c>
      <c r="E261">
        <f>VLOOKUP($A261,'table 1008C'!$C$10:$O$796,W$3,FALSE)</f>
        <v>323</v>
      </c>
      <c r="F261">
        <f>VLOOKUP($A261,'table 1008C'!$C$10:$O$796,X$3,FALSE)</f>
        <v>357</v>
      </c>
      <c r="G261">
        <f>VLOOKUP($A261,'table 1008C'!$C$10:$O$796,Y$3,FALSE)</f>
        <v>327</v>
      </c>
      <c r="H261">
        <f>VLOOKUP($A261,'table 1008C'!$C$10:$O$796,Z$3,FALSE)</f>
        <v>75</v>
      </c>
      <c r="I261">
        <f>VLOOKUP($A261,'table 1008C'!$C$10:$O$796,AA$3,FALSE)</f>
        <v>177</v>
      </c>
      <c r="J261">
        <f>VLOOKUP($A261,'table 1008C'!$C$10:$O$796,AB$3,FALSE)</f>
        <v>43</v>
      </c>
      <c r="K261">
        <f>VLOOKUP($A261,'table 1008C'!$C$10:$O$796,AC$3,FALSE)</f>
        <v>236</v>
      </c>
      <c r="L261">
        <f>VLOOKUP($A261,'table 1008C'!$C$10:$O$796,AD$3,FALSE)</f>
        <v>49</v>
      </c>
      <c r="M261">
        <f>VLOOKUP($A261,'table 1008C'!$C$10:$O$796,AE$3,FALSE)</f>
        <v>163</v>
      </c>
      <c r="N261">
        <f>VLOOKUP($A261,'table 1008C'!$C$10:$O$796,AF$3,FALSE)</f>
        <v>149</v>
      </c>
      <c r="O261">
        <f>VLOOKUP($A261,'table 1008C'!$C$10:$O$796,AG$3,FALSE)</f>
        <v>171</v>
      </c>
      <c r="V261">
        <f>IF(D261="..","..",VLOOKUP($A261,'16-64 population'!$A$8:$L$432,V$3,FALSE))</f>
        <v>69898</v>
      </c>
      <c r="W261">
        <f>IF(E261="..","..",VLOOKUP($A261,'16-64 population'!$A$8:$L$432,W$3,FALSE))</f>
        <v>70106</v>
      </c>
      <c r="X261">
        <f>IF(F261="..","..",VLOOKUP($A261,'16-64 population'!$A$8:$L$432,X$3,FALSE))</f>
        <v>70560</v>
      </c>
      <c r="Y261">
        <f>IF(G261="..","..",VLOOKUP($A261,'16-64 population'!$A$8:$L$432,Y$3,FALSE))</f>
        <v>70489</v>
      </c>
      <c r="Z261">
        <f>IF(H261="..","..",VLOOKUP($A261,'16-64 population'!$A$8:$L$432,Z$3,FALSE))</f>
        <v>70852</v>
      </c>
      <c r="AA261">
        <f>IF(I261="..","..",VLOOKUP($A261,'16-64 population'!$A$8:$L$432,AA$3,FALSE))</f>
        <v>71252</v>
      </c>
      <c r="AB261">
        <f>IF(J261="..","..",VLOOKUP($A261,'16-64 population'!$A$8:$L$432,AB$3,FALSE))</f>
        <v>71570</v>
      </c>
      <c r="AC261">
        <f>IF(K261="..","..",VLOOKUP($A261,'16-64 population'!$A$8:$L$432,AC$3,FALSE))</f>
        <v>71850</v>
      </c>
      <c r="AD261">
        <f>IF(L261="..","..",VLOOKUP($A261,'16-64 population'!$A$8:$L$432,AD$3,FALSE))</f>
        <v>71761</v>
      </c>
      <c r="AE261">
        <f>IF(M261="..","..",VLOOKUP($A261,'16-64 population'!$A$8:$L$432,AE$3,FALSE))</f>
        <v>71781</v>
      </c>
      <c r="AF261">
        <f>IF(N261="..","..",VLOOKUP($A261,'16-64 population'!$A$8:$L$432,AF$3,FALSE))</f>
        <v>71679</v>
      </c>
      <c r="AG261">
        <f>IF(O261="..","..",VLOOKUP($A261,'16-64 population'!$A$8:$M$432,AG$3,FALSE))</f>
        <v>71702</v>
      </c>
      <c r="AM261">
        <f t="shared" si="45"/>
        <v>2.6610203439297262</v>
      </c>
      <c r="AN261">
        <f t="shared" si="46"/>
        <v>4.6073089321884009</v>
      </c>
      <c r="AO261">
        <f t="shared" si="47"/>
        <v>5.0595238095238093</v>
      </c>
      <c r="AP261">
        <f t="shared" si="48"/>
        <v>4.6390216913277245</v>
      </c>
      <c r="AQ261">
        <f t="shared" si="49"/>
        <v>1.0585445717834359</v>
      </c>
      <c r="AR261">
        <f t="shared" si="50"/>
        <v>2.4841407960478303</v>
      </c>
      <c r="AS261">
        <f t="shared" si="51"/>
        <v>0.60081039541707426</v>
      </c>
      <c r="AT261">
        <f t="shared" si="52"/>
        <v>3.2846207376478778</v>
      </c>
      <c r="AU261">
        <f t="shared" si="53"/>
        <v>0.6828221457337551</v>
      </c>
      <c r="AV261">
        <f t="shared" si="54"/>
        <v>2.2707958930636241</v>
      </c>
      <c r="AW261">
        <f t="shared" si="55"/>
        <v>2.0787120356031754</v>
      </c>
      <c r="AX261">
        <f t="shared" si="55"/>
        <v>2.3848707149033501</v>
      </c>
    </row>
    <row r="262" spans="1:50" x14ac:dyDescent="0.3">
      <c r="A262" t="s">
        <v>220</v>
      </c>
      <c r="B262" t="str">
        <f>VLOOKUP($A262,class!$A$1:$B$455,2,FALSE)</f>
        <v>Metropolitan District</v>
      </c>
      <c r="C262" t="str">
        <f>IFERROR(VLOOKUP($A262,classifications!A$3:C$334,3,FALSE),VLOOKUP($A262,classifications!I$2:K$28,3,FALSE))</f>
        <v>Predominantly Urban</v>
      </c>
      <c r="D262">
        <f>VLOOKUP($A262,'table 1008C'!$C$10:$O$796,V$3,FALSE)</f>
        <v>130</v>
      </c>
      <c r="E262">
        <f>VLOOKUP($A262,'table 1008C'!$C$10:$O$796,W$3,FALSE)</f>
        <v>221</v>
      </c>
      <c r="F262">
        <f>VLOOKUP($A262,'table 1008C'!$C$10:$O$796,X$3,FALSE)</f>
        <v>213</v>
      </c>
      <c r="G262">
        <f>VLOOKUP($A262,'table 1008C'!$C$10:$O$796,Y$3,FALSE)</f>
        <v>257</v>
      </c>
      <c r="H262">
        <f>VLOOKUP($A262,'table 1008C'!$C$10:$O$796,Z$3,FALSE)</f>
        <v>61</v>
      </c>
      <c r="I262">
        <f>VLOOKUP($A262,'table 1008C'!$C$10:$O$796,AA$3,FALSE)</f>
        <v>134</v>
      </c>
      <c r="J262">
        <f>VLOOKUP($A262,'table 1008C'!$C$10:$O$796,AB$3,FALSE)</f>
        <v>94</v>
      </c>
      <c r="K262">
        <f>VLOOKUP($A262,'table 1008C'!$C$10:$O$796,AC$3,FALSE)</f>
        <v>64</v>
      </c>
      <c r="L262">
        <f>VLOOKUP($A262,'table 1008C'!$C$10:$O$796,AD$3,FALSE)</f>
        <v>169</v>
      </c>
      <c r="M262">
        <f>VLOOKUP($A262,'table 1008C'!$C$10:$O$796,AE$3,FALSE)</f>
        <v>163</v>
      </c>
      <c r="N262">
        <f>VLOOKUP($A262,'table 1008C'!$C$10:$O$796,AF$3,FALSE)</f>
        <v>210</v>
      </c>
      <c r="O262">
        <f>VLOOKUP($A262,'table 1008C'!$C$10:$O$796,AG$3,FALSE)</f>
        <v>133</v>
      </c>
      <c r="V262">
        <f>IF(D262="..","..",VLOOKUP($A262,'16-64 population'!$A$8:$L$432,V$3,FALSE))</f>
        <v>170254</v>
      </c>
      <c r="W262">
        <f>IF(E262="..","..",VLOOKUP($A262,'16-64 population'!$A$8:$L$432,W$3,FALSE))</f>
        <v>169678</v>
      </c>
      <c r="X262">
        <f>IF(F262="..","..",VLOOKUP($A262,'16-64 population'!$A$8:$L$432,X$3,FALSE))</f>
        <v>169320</v>
      </c>
      <c r="Y262">
        <f>IF(G262="..","..",VLOOKUP($A262,'16-64 population'!$A$8:$L$432,Y$3,FALSE))</f>
        <v>167613</v>
      </c>
      <c r="Z262">
        <f>IF(H262="..","..",VLOOKUP($A262,'16-64 population'!$A$8:$L$432,Z$3,FALSE))</f>
        <v>166378</v>
      </c>
      <c r="AA262">
        <f>IF(I262="..","..",VLOOKUP($A262,'16-64 population'!$A$8:$L$432,AA$3,FALSE))</f>
        <v>165841</v>
      </c>
      <c r="AB262">
        <f>IF(J262="..","..",VLOOKUP($A262,'16-64 population'!$A$8:$L$432,AB$3,FALSE))</f>
        <v>165391</v>
      </c>
      <c r="AC262">
        <f>IF(K262="..","..",VLOOKUP($A262,'16-64 population'!$A$8:$L$432,AC$3,FALSE))</f>
        <v>165011</v>
      </c>
      <c r="AD262">
        <f>IF(L262="..","..",VLOOKUP($A262,'16-64 population'!$A$8:$L$432,AD$3,FALSE))</f>
        <v>163742</v>
      </c>
      <c r="AE262">
        <f>IF(M262="..","..",VLOOKUP($A262,'16-64 population'!$A$8:$L$432,AE$3,FALSE))</f>
        <v>163455</v>
      </c>
      <c r="AF262">
        <f>IF(N262="..","..",VLOOKUP($A262,'16-64 population'!$A$8:$L$432,AF$3,FALSE))</f>
        <v>163019</v>
      </c>
      <c r="AG262">
        <f>IF(O262="..","..",VLOOKUP($A262,'16-64 population'!$A$8:$M$432,AG$3,FALSE))</f>
        <v>162187</v>
      </c>
      <c r="AM262">
        <f t="shared" si="45"/>
        <v>0.76356502637236134</v>
      </c>
      <c r="AN262">
        <f t="shared" si="46"/>
        <v>1.3024670257782387</v>
      </c>
      <c r="AO262">
        <f t="shared" si="47"/>
        <v>1.2579730687455706</v>
      </c>
      <c r="AP262">
        <f t="shared" si="48"/>
        <v>1.53329395691265</v>
      </c>
      <c r="AQ262">
        <f t="shared" si="49"/>
        <v>0.36663501184050779</v>
      </c>
      <c r="AR262">
        <f t="shared" si="50"/>
        <v>0.80800284609957729</v>
      </c>
      <c r="AS262">
        <f t="shared" si="51"/>
        <v>0.56835015206389705</v>
      </c>
      <c r="AT262">
        <f t="shared" si="52"/>
        <v>0.38785293101672008</v>
      </c>
      <c r="AU262">
        <f t="shared" si="53"/>
        <v>1.0321114924698611</v>
      </c>
      <c r="AV262">
        <f t="shared" si="54"/>
        <v>0.99721635924260488</v>
      </c>
      <c r="AW262">
        <f t="shared" si="55"/>
        <v>1.2881934007692355</v>
      </c>
      <c r="AX262">
        <f t="shared" si="55"/>
        <v>0.8200410637104083</v>
      </c>
    </row>
    <row r="263" spans="1:50" x14ac:dyDescent="0.3">
      <c r="A263" t="s">
        <v>344</v>
      </c>
      <c r="B263" t="str">
        <f>VLOOKUP($A263,class!$A$1:$B$455,2,FALSE)</f>
        <v>Shire District</v>
      </c>
      <c r="C263" t="str">
        <f>IFERROR(VLOOKUP($A263,classifications!A$3:C$334,3,FALSE),VLOOKUP($A263,classifications!I$2:K$28,3,FALSE))</f>
        <v>Predominantly Rural</v>
      </c>
      <c r="D263">
        <f>VLOOKUP($A263,'table 1008C'!$C$10:$O$796,V$3,FALSE)</f>
        <v>68</v>
      </c>
      <c r="E263">
        <f>VLOOKUP($A263,'table 1008C'!$C$10:$O$796,W$3,FALSE)</f>
        <v>163</v>
      </c>
      <c r="F263">
        <f>VLOOKUP($A263,'table 1008C'!$C$10:$O$796,X$3,FALSE)</f>
        <v>97</v>
      </c>
      <c r="G263">
        <f>VLOOKUP($A263,'table 1008C'!$C$10:$O$796,Y$3,FALSE)</f>
        <v>39</v>
      </c>
      <c r="H263">
        <f>VLOOKUP($A263,'table 1008C'!$C$10:$O$796,Z$3,FALSE)</f>
        <v>29</v>
      </c>
      <c r="I263">
        <f>VLOOKUP($A263,'table 1008C'!$C$10:$O$796,AA$3,FALSE)</f>
        <v>47</v>
      </c>
      <c r="J263">
        <f>VLOOKUP($A263,'table 1008C'!$C$10:$O$796,AB$3,FALSE)</f>
        <v>20</v>
      </c>
      <c r="K263">
        <f>VLOOKUP($A263,'table 1008C'!$C$10:$O$796,AC$3,FALSE)</f>
        <v>0</v>
      </c>
      <c r="L263">
        <f>VLOOKUP($A263,'table 1008C'!$C$10:$O$796,AD$3,FALSE)</f>
        <v>36</v>
      </c>
      <c r="M263">
        <f>VLOOKUP($A263,'table 1008C'!$C$10:$O$796,AE$3,FALSE)</f>
        <v>103</v>
      </c>
      <c r="N263">
        <f>VLOOKUP($A263,'table 1008C'!$C$10:$O$796,AF$3,FALSE)</f>
        <v>168</v>
      </c>
      <c r="O263">
        <f>VLOOKUP($A263,'table 1008C'!$C$10:$O$796,AG$3,FALSE)</f>
        <v>99</v>
      </c>
      <c r="V263">
        <f>IF(D263="..","..",VLOOKUP($A263,'16-64 population'!$A$8:$L$432,V$3,FALSE))</f>
        <v>53735</v>
      </c>
      <c r="W263">
        <f>IF(E263="..","..",VLOOKUP($A263,'16-64 population'!$A$8:$L$432,W$3,FALSE))</f>
        <v>54041</v>
      </c>
      <c r="X263">
        <f>IF(F263="..","..",VLOOKUP($A263,'16-64 population'!$A$8:$L$432,X$3,FALSE))</f>
        <v>54070</v>
      </c>
      <c r="Y263">
        <f>IF(G263="..","..",VLOOKUP($A263,'16-64 population'!$A$8:$L$432,Y$3,FALSE))</f>
        <v>53877</v>
      </c>
      <c r="Z263">
        <f>IF(H263="..","..",VLOOKUP($A263,'16-64 population'!$A$8:$L$432,Z$3,FALSE))</f>
        <v>53744</v>
      </c>
      <c r="AA263">
        <f>IF(I263="..","..",VLOOKUP($A263,'16-64 population'!$A$8:$L$432,AA$3,FALSE))</f>
        <v>53824</v>
      </c>
      <c r="AB263">
        <f>IF(J263="..","..",VLOOKUP($A263,'16-64 population'!$A$8:$L$432,AB$3,FALSE))</f>
        <v>53773</v>
      </c>
      <c r="AC263">
        <f>IF(K263="..","..",VLOOKUP($A263,'16-64 population'!$A$8:$L$432,AC$3,FALSE))</f>
        <v>53889</v>
      </c>
      <c r="AD263">
        <f>IF(L263="..","..",VLOOKUP($A263,'16-64 population'!$A$8:$L$432,AD$3,FALSE))</f>
        <v>54165</v>
      </c>
      <c r="AE263">
        <f>IF(M263="..","..",VLOOKUP($A263,'16-64 population'!$A$8:$L$432,AE$3,FALSE))</f>
        <v>54707</v>
      </c>
      <c r="AF263">
        <f>IF(N263="..","..",VLOOKUP($A263,'16-64 population'!$A$8:$L$432,AF$3,FALSE))</f>
        <v>55402</v>
      </c>
      <c r="AG263">
        <f>IF(O263="..","..",VLOOKUP($A263,'16-64 population'!$A$8:$M$432,AG$3,FALSE))</f>
        <v>55997</v>
      </c>
      <c r="AM263">
        <f t="shared" si="45"/>
        <v>1.2654694333302317</v>
      </c>
      <c r="AN263">
        <f t="shared" si="46"/>
        <v>3.016228419163228</v>
      </c>
      <c r="AO263">
        <f t="shared" si="47"/>
        <v>1.793970778620307</v>
      </c>
      <c r="AP263">
        <f t="shared" si="48"/>
        <v>0.72387103959017762</v>
      </c>
      <c r="AQ263">
        <f t="shared" si="49"/>
        <v>0.53959511759452217</v>
      </c>
      <c r="AR263">
        <f t="shared" si="50"/>
        <v>0.87321640903686093</v>
      </c>
      <c r="AS263">
        <f t="shared" si="51"/>
        <v>0.37193387015788593</v>
      </c>
      <c r="AT263">
        <f t="shared" si="52"/>
        <v>0</v>
      </c>
      <c r="AU263">
        <f t="shared" si="53"/>
        <v>0.66463583494876766</v>
      </c>
      <c r="AV263">
        <f t="shared" si="54"/>
        <v>1.8827572339919938</v>
      </c>
      <c r="AW263">
        <f t="shared" si="55"/>
        <v>3.0323815024728349</v>
      </c>
      <c r="AX263">
        <f t="shared" si="55"/>
        <v>1.7679518545636372</v>
      </c>
    </row>
    <row r="264" spans="1:50" x14ac:dyDescent="0.3">
      <c r="A264" t="s">
        <v>352</v>
      </c>
      <c r="B264" t="str">
        <f>VLOOKUP($A264,class!$A$1:$B$455,2,FALSE)</f>
        <v>Shire District</v>
      </c>
      <c r="C264" t="str">
        <f>IFERROR(VLOOKUP($A264,classifications!A$3:C$334,3,FALSE),VLOOKUP($A264,classifications!I$2:K$28,3,FALSE))</f>
        <v>Predominantly Rural</v>
      </c>
      <c r="D264">
        <f>VLOOKUP($A264,'table 1008C'!$C$10:$O$796,V$3,FALSE)</f>
        <v>67</v>
      </c>
      <c r="E264">
        <f>VLOOKUP($A264,'table 1008C'!$C$10:$O$796,W$3,FALSE)</f>
        <v>55</v>
      </c>
      <c r="F264">
        <f>VLOOKUP($A264,'table 1008C'!$C$10:$O$796,X$3,FALSE)</f>
        <v>19</v>
      </c>
      <c r="G264">
        <f>VLOOKUP($A264,'table 1008C'!$C$10:$O$796,Y$3,FALSE)</f>
        <v>31</v>
      </c>
      <c r="H264">
        <f>VLOOKUP($A264,'table 1008C'!$C$10:$O$796,Z$3,FALSE)</f>
        <v>70</v>
      </c>
      <c r="I264">
        <f>VLOOKUP($A264,'table 1008C'!$C$10:$O$796,AA$3,FALSE)</f>
        <v>11</v>
      </c>
      <c r="J264">
        <f>VLOOKUP($A264,'table 1008C'!$C$10:$O$796,AB$3,FALSE)</f>
        <v>108</v>
      </c>
      <c r="K264">
        <f>VLOOKUP($A264,'table 1008C'!$C$10:$O$796,AC$3,FALSE)</f>
        <v>82</v>
      </c>
      <c r="L264">
        <f>VLOOKUP($A264,'table 1008C'!$C$10:$O$796,AD$3,FALSE)</f>
        <v>0</v>
      </c>
      <c r="M264">
        <f>VLOOKUP($A264,'table 1008C'!$C$10:$O$796,AE$3,FALSE)</f>
        <v>122</v>
      </c>
      <c r="N264">
        <f>VLOOKUP($A264,'table 1008C'!$C$10:$O$796,AF$3,FALSE)</f>
        <v>225</v>
      </c>
      <c r="O264">
        <f>VLOOKUP($A264,'table 1008C'!$C$10:$O$796,AG$3,FALSE)</f>
        <v>59</v>
      </c>
      <c r="V264">
        <f>IF(D264="..","..",VLOOKUP($A264,'16-64 population'!$A$8:$L$432,V$3,FALSE))</f>
        <v>70530</v>
      </c>
      <c r="W264">
        <f>IF(E264="..","..",VLOOKUP($A264,'16-64 population'!$A$8:$L$432,W$3,FALSE))</f>
        <v>70782</v>
      </c>
      <c r="X264">
        <f>IF(F264="..","..",VLOOKUP($A264,'16-64 population'!$A$8:$L$432,X$3,FALSE))</f>
        <v>70977</v>
      </c>
      <c r="Y264">
        <f>IF(G264="..","..",VLOOKUP($A264,'16-64 population'!$A$8:$L$432,Y$3,FALSE))</f>
        <v>70583</v>
      </c>
      <c r="Z264">
        <f>IF(H264="..","..",VLOOKUP($A264,'16-64 population'!$A$8:$L$432,Z$3,FALSE))</f>
        <v>70314</v>
      </c>
      <c r="AA264">
        <f>IF(I264="..","..",VLOOKUP($A264,'16-64 population'!$A$8:$L$432,AA$3,FALSE))</f>
        <v>70320</v>
      </c>
      <c r="AB264">
        <f>IF(J264="..","..",VLOOKUP($A264,'16-64 population'!$A$8:$L$432,AB$3,FALSE))</f>
        <v>70119</v>
      </c>
      <c r="AC264">
        <f>IF(K264="..","..",VLOOKUP($A264,'16-64 population'!$A$8:$L$432,AC$3,FALSE))</f>
        <v>70103</v>
      </c>
      <c r="AD264">
        <f>IF(L264="..","..",VLOOKUP($A264,'16-64 population'!$A$8:$L$432,AD$3,FALSE))</f>
        <v>70280</v>
      </c>
      <c r="AE264">
        <f>IF(M264="..","..",VLOOKUP($A264,'16-64 population'!$A$8:$L$432,AE$3,FALSE))</f>
        <v>70361</v>
      </c>
      <c r="AF264">
        <f>IF(N264="..","..",VLOOKUP($A264,'16-64 population'!$A$8:$L$432,AF$3,FALSE))</f>
        <v>70233</v>
      </c>
      <c r="AG264">
        <f>IF(O264="..","..",VLOOKUP($A264,'16-64 population'!$A$8:$M$432,AG$3,FALSE))</f>
        <v>70496</v>
      </c>
      <c r="AM264">
        <f t="shared" si="45"/>
        <v>0.94995037572664109</v>
      </c>
      <c r="AN264">
        <f t="shared" si="46"/>
        <v>0.77703370913509084</v>
      </c>
      <c r="AO264">
        <f t="shared" si="47"/>
        <v>0.2676923510432957</v>
      </c>
      <c r="AP264">
        <f t="shared" si="48"/>
        <v>0.43919924061034527</v>
      </c>
      <c r="AQ264">
        <f t="shared" si="49"/>
        <v>0.99553431749011589</v>
      </c>
      <c r="AR264">
        <f t="shared" si="50"/>
        <v>0.15642775881683732</v>
      </c>
      <c r="AS264">
        <f t="shared" si="51"/>
        <v>1.5402387370042356</v>
      </c>
      <c r="AT264">
        <f t="shared" si="52"/>
        <v>1.1697074304951287</v>
      </c>
      <c r="AU264">
        <f t="shared" si="53"/>
        <v>0</v>
      </c>
      <c r="AV264">
        <f t="shared" si="54"/>
        <v>1.7339150950100197</v>
      </c>
      <c r="AW264">
        <f t="shared" si="55"/>
        <v>3.2036222288667719</v>
      </c>
      <c r="AX264">
        <f t="shared" si="55"/>
        <v>0.83692691783931006</v>
      </c>
    </row>
    <row r="265" spans="1:50" x14ac:dyDescent="0.3">
      <c r="A265" t="s">
        <v>235</v>
      </c>
      <c r="B265" t="str">
        <f>VLOOKUP($A265,class!$A$1:$B$455,2,FALSE)</f>
        <v>Metropolitan District</v>
      </c>
      <c r="C265" t="str">
        <f>IFERROR(VLOOKUP($A265,classifications!A$3:C$334,3,FALSE),VLOOKUP($A265,classifications!I$2:K$28,3,FALSE))</f>
        <v>Predominantly Urban</v>
      </c>
      <c r="D265">
        <f>VLOOKUP($A265,'table 1008C'!$C$10:$O$796,V$3,FALSE)</f>
        <v>258</v>
      </c>
      <c r="E265">
        <f>VLOOKUP($A265,'table 1008C'!$C$10:$O$796,W$3,FALSE)</f>
        <v>196</v>
      </c>
      <c r="F265">
        <f>VLOOKUP($A265,'table 1008C'!$C$10:$O$796,X$3,FALSE)</f>
        <v>329</v>
      </c>
      <c r="G265">
        <f>VLOOKUP($A265,'table 1008C'!$C$10:$O$796,Y$3,FALSE)</f>
        <v>106</v>
      </c>
      <c r="H265">
        <f>VLOOKUP($A265,'table 1008C'!$C$10:$O$796,Z$3,FALSE)</f>
        <v>198</v>
      </c>
      <c r="I265">
        <f>VLOOKUP($A265,'table 1008C'!$C$10:$O$796,AA$3,FALSE)</f>
        <v>568</v>
      </c>
      <c r="J265">
        <f>VLOOKUP($A265,'table 1008C'!$C$10:$O$796,AB$3,FALSE)</f>
        <v>305</v>
      </c>
      <c r="K265">
        <f>VLOOKUP($A265,'table 1008C'!$C$10:$O$796,AC$3,FALSE)</f>
        <v>327</v>
      </c>
      <c r="L265">
        <f>VLOOKUP($A265,'table 1008C'!$C$10:$O$796,AD$3,FALSE)</f>
        <v>99</v>
      </c>
      <c r="M265">
        <f>VLOOKUP($A265,'table 1008C'!$C$10:$O$796,AE$3,FALSE)</f>
        <v>165</v>
      </c>
      <c r="N265">
        <f>VLOOKUP($A265,'table 1008C'!$C$10:$O$796,AF$3,FALSE)</f>
        <v>129</v>
      </c>
      <c r="O265">
        <f>VLOOKUP($A265,'table 1008C'!$C$10:$O$796,AG$3,FALSE)</f>
        <v>207</v>
      </c>
      <c r="V265">
        <f>IF(D265="..","..",VLOOKUP($A265,'16-64 population'!$A$8:$L$432,V$3,FALSE))</f>
        <v>355588</v>
      </c>
      <c r="W265">
        <f>IF(E265="..","..",VLOOKUP($A265,'16-64 population'!$A$8:$L$432,W$3,FALSE))</f>
        <v>359925</v>
      </c>
      <c r="X265">
        <f>IF(F265="..","..",VLOOKUP($A265,'16-64 population'!$A$8:$L$432,X$3,FALSE))</f>
        <v>364917</v>
      </c>
      <c r="Y265">
        <f>IF(G265="..","..",VLOOKUP($A265,'16-64 population'!$A$8:$L$432,Y$3,FALSE))</f>
        <v>367203</v>
      </c>
      <c r="Z265">
        <f>IF(H265="..","..",VLOOKUP($A265,'16-64 population'!$A$8:$L$432,Z$3,FALSE))</f>
        <v>368039</v>
      </c>
      <c r="AA265">
        <f>IF(I265="..","..",VLOOKUP($A265,'16-64 population'!$A$8:$L$432,AA$3,FALSE))</f>
        <v>369660</v>
      </c>
      <c r="AB265">
        <f>IF(J265="..","..",VLOOKUP($A265,'16-64 population'!$A$8:$L$432,AB$3,FALSE))</f>
        <v>373857</v>
      </c>
      <c r="AC265">
        <f>IF(K265="..","..",VLOOKUP($A265,'16-64 population'!$A$8:$L$432,AC$3,FALSE))</f>
        <v>377352</v>
      </c>
      <c r="AD265">
        <f>IF(L265="..","..",VLOOKUP($A265,'16-64 population'!$A$8:$L$432,AD$3,FALSE))</f>
        <v>380207</v>
      </c>
      <c r="AE265">
        <f>IF(M265="..","..",VLOOKUP($A265,'16-64 population'!$A$8:$L$432,AE$3,FALSE))</f>
        <v>383197</v>
      </c>
      <c r="AF265">
        <f>IF(N265="..","..",VLOOKUP($A265,'16-64 population'!$A$8:$L$432,AF$3,FALSE))</f>
        <v>384610</v>
      </c>
      <c r="AG265">
        <f>IF(O265="..","..",VLOOKUP($A265,'16-64 population'!$A$8:$M$432,AG$3,FALSE))</f>
        <v>388384</v>
      </c>
      <c r="AM265">
        <f t="shared" si="45"/>
        <v>0.72555879276016055</v>
      </c>
      <c r="AN265">
        <f t="shared" si="46"/>
        <v>0.54455789400569565</v>
      </c>
      <c r="AO265">
        <f t="shared" si="47"/>
        <v>0.90157487867104036</v>
      </c>
      <c r="AP265">
        <f t="shared" si="48"/>
        <v>0.28866866556101123</v>
      </c>
      <c r="AQ265">
        <f t="shared" si="49"/>
        <v>0.53798646339110801</v>
      </c>
      <c r="AR265">
        <f t="shared" si="50"/>
        <v>1.536547097332684</v>
      </c>
      <c r="AS265">
        <f t="shared" si="51"/>
        <v>0.81581995254870177</v>
      </c>
      <c r="AT265">
        <f t="shared" si="52"/>
        <v>0.86656490491636462</v>
      </c>
      <c r="AU265">
        <f t="shared" si="53"/>
        <v>0.26038447477295262</v>
      </c>
      <c r="AV265">
        <f t="shared" si="54"/>
        <v>0.43058792213926517</v>
      </c>
      <c r="AW265">
        <f t="shared" si="55"/>
        <v>0.33540469566573933</v>
      </c>
      <c r="AX265">
        <f t="shared" si="55"/>
        <v>0.53297767158276343</v>
      </c>
    </row>
    <row r="266" spans="1:50" x14ac:dyDescent="0.3">
      <c r="A266" t="s">
        <v>95</v>
      </c>
      <c r="B266" t="str">
        <f>VLOOKUP($A266,class!$A$1:$B$455,2,FALSE)</f>
        <v>Unitary Authority</v>
      </c>
      <c r="C266" t="str">
        <f>IFERROR(VLOOKUP($A266,classifications!A$3:C$334,3,FALSE),VLOOKUP($A266,classifications!I$2:K$28,3,FALSE))</f>
        <v>Predominantly Rural</v>
      </c>
      <c r="D266">
        <f>VLOOKUP($A266,'table 1008C'!$C$10:$O$796,V$3,FALSE)</f>
        <v>217</v>
      </c>
      <c r="E266">
        <f>VLOOKUP($A266,'table 1008C'!$C$10:$O$796,W$3,FALSE)</f>
        <v>350</v>
      </c>
      <c r="F266">
        <f>VLOOKUP($A266,'table 1008C'!$C$10:$O$796,X$3,FALSE)</f>
        <v>146</v>
      </c>
      <c r="G266">
        <f>VLOOKUP($A266,'table 1008C'!$C$10:$O$796,Y$3,FALSE)</f>
        <v>134</v>
      </c>
      <c r="H266">
        <f>VLOOKUP($A266,'table 1008C'!$C$10:$O$796,Z$3,FALSE)</f>
        <v>228</v>
      </c>
      <c r="I266">
        <f>VLOOKUP($A266,'table 1008C'!$C$10:$O$796,AA$3,FALSE)</f>
        <v>344</v>
      </c>
      <c r="J266">
        <f>VLOOKUP($A266,'table 1008C'!$C$10:$O$796,AB$3,FALSE)</f>
        <v>181</v>
      </c>
      <c r="K266">
        <f>VLOOKUP($A266,'table 1008C'!$C$10:$O$796,AC$3,FALSE)</f>
        <v>413</v>
      </c>
      <c r="L266">
        <f>VLOOKUP($A266,'table 1008C'!$C$10:$O$796,AD$3,FALSE)</f>
        <v>475</v>
      </c>
      <c r="M266">
        <f>VLOOKUP($A266,'table 1008C'!$C$10:$O$796,AE$3,FALSE)</f>
        <v>380</v>
      </c>
      <c r="N266">
        <f>VLOOKUP($A266,'table 1008C'!$C$10:$O$796,AF$3,FALSE)</f>
        <v>228</v>
      </c>
      <c r="O266">
        <f>VLOOKUP($A266,'table 1008C'!$C$10:$O$796,AG$3,FALSE)</f>
        <v>291</v>
      </c>
      <c r="V266">
        <f>IF(D266="..","..",VLOOKUP($A266,'16-64 population'!$A$8:$L$432,V$3,FALSE))</f>
        <v>188642</v>
      </c>
      <c r="W266">
        <f>IF(E266="..","..",VLOOKUP($A266,'16-64 population'!$A$8:$L$432,W$3,FALSE))</f>
        <v>189427</v>
      </c>
      <c r="X266">
        <f>IF(F266="..","..",VLOOKUP($A266,'16-64 population'!$A$8:$L$432,X$3,FALSE))</f>
        <v>190240</v>
      </c>
      <c r="Y266">
        <f>IF(G266="..","..",VLOOKUP($A266,'16-64 population'!$A$8:$L$432,Y$3,FALSE))</f>
        <v>189221</v>
      </c>
      <c r="Z266">
        <f>IF(H266="..","..",VLOOKUP($A266,'16-64 population'!$A$8:$L$432,Z$3,FALSE))</f>
        <v>188143</v>
      </c>
      <c r="AA266">
        <f>IF(I266="..","..",VLOOKUP($A266,'16-64 population'!$A$8:$L$432,AA$3,FALSE))</f>
        <v>187879</v>
      </c>
      <c r="AB266">
        <f>IF(J266="..","..",VLOOKUP($A266,'16-64 population'!$A$8:$L$432,AB$3,FALSE))</f>
        <v>187685</v>
      </c>
      <c r="AC266">
        <f>IF(K266="..","..",VLOOKUP($A266,'16-64 population'!$A$8:$L$432,AC$3,FALSE))</f>
        <v>188061</v>
      </c>
      <c r="AD266">
        <f>IF(L266="..","..",VLOOKUP($A266,'16-64 population'!$A$8:$L$432,AD$3,FALSE))</f>
        <v>188989</v>
      </c>
      <c r="AE266">
        <f>IF(M266="..","..",VLOOKUP($A266,'16-64 population'!$A$8:$L$432,AE$3,FALSE))</f>
        <v>189630</v>
      </c>
      <c r="AF266">
        <f>IF(N266="..","..",VLOOKUP($A266,'16-64 population'!$A$8:$L$432,AF$3,FALSE))</f>
        <v>190336</v>
      </c>
      <c r="AG266">
        <f>IF(O266="..","..",VLOOKUP($A266,'16-64 population'!$A$8:$M$432,AG$3,FALSE))</f>
        <v>191066</v>
      </c>
      <c r="AM266">
        <f t="shared" si="45"/>
        <v>1.1503270745645191</v>
      </c>
      <c r="AN266">
        <f t="shared" si="46"/>
        <v>1.8476774694209379</v>
      </c>
      <c r="AO266">
        <f t="shared" si="47"/>
        <v>0.76745164003364164</v>
      </c>
      <c r="AP266">
        <f t="shared" si="48"/>
        <v>0.70816664112334249</v>
      </c>
      <c r="AQ266">
        <f t="shared" si="49"/>
        <v>1.2118441823506587</v>
      </c>
      <c r="AR266">
        <f t="shared" si="50"/>
        <v>1.8309656747161738</v>
      </c>
      <c r="AS266">
        <f t="shared" si="51"/>
        <v>0.96438180994751843</v>
      </c>
      <c r="AT266">
        <f t="shared" si="52"/>
        <v>2.196095947591473</v>
      </c>
      <c r="AU266">
        <f t="shared" si="53"/>
        <v>2.5133737942419927</v>
      </c>
      <c r="AV266">
        <f t="shared" si="54"/>
        <v>2.0039023361282498</v>
      </c>
      <c r="AW266">
        <f t="shared" si="55"/>
        <v>1.1978816408876933</v>
      </c>
      <c r="AX266">
        <f t="shared" si="55"/>
        <v>1.5230339254498446</v>
      </c>
    </row>
    <row r="267" spans="1:50" x14ac:dyDescent="0.3">
      <c r="A267" t="s">
        <v>97</v>
      </c>
      <c r="B267" t="str">
        <f>VLOOKUP($A267,class!$A$1:$B$455,2,FALSE)</f>
        <v>Unitary Authority</v>
      </c>
      <c r="C267" t="str">
        <f>IFERROR(VLOOKUP($A267,classifications!A$3:C$334,3,FALSE),VLOOKUP($A267,classifications!I$2:K$28,3,FALSE))</f>
        <v>Predominantly Urban</v>
      </c>
      <c r="D267">
        <f>VLOOKUP($A267,'table 1008C'!$C$10:$O$796,V$3,FALSE)</f>
        <v>240</v>
      </c>
      <c r="E267">
        <f>VLOOKUP($A267,'table 1008C'!$C$10:$O$796,W$3,FALSE)</f>
        <v>160</v>
      </c>
      <c r="F267">
        <f>VLOOKUP($A267,'table 1008C'!$C$10:$O$796,X$3,FALSE)</f>
        <v>47</v>
      </c>
      <c r="G267">
        <f>VLOOKUP($A267,'table 1008C'!$C$10:$O$796,Y$3,FALSE)</f>
        <v>90</v>
      </c>
      <c r="H267">
        <f>VLOOKUP($A267,'table 1008C'!$C$10:$O$796,Z$3,FALSE)</f>
        <v>81</v>
      </c>
      <c r="I267">
        <f>VLOOKUP($A267,'table 1008C'!$C$10:$O$796,AA$3,FALSE)</f>
        <v>113</v>
      </c>
      <c r="J267">
        <f>VLOOKUP($A267,'table 1008C'!$C$10:$O$796,AB$3,FALSE)</f>
        <v>88</v>
      </c>
      <c r="K267">
        <f>VLOOKUP($A267,'table 1008C'!$C$10:$O$796,AC$3,FALSE)</f>
        <v>45</v>
      </c>
      <c r="L267">
        <f>VLOOKUP($A267,'table 1008C'!$C$10:$O$796,AD$3,FALSE)</f>
        <v>124</v>
      </c>
      <c r="M267">
        <f>VLOOKUP($A267,'table 1008C'!$C$10:$O$796,AE$3,FALSE)</f>
        <v>46</v>
      </c>
      <c r="N267">
        <f>VLOOKUP($A267,'table 1008C'!$C$10:$O$796,AF$3,FALSE)</f>
        <v>45</v>
      </c>
      <c r="O267">
        <f>VLOOKUP($A267,'table 1008C'!$C$10:$O$796,AG$3,FALSE)</f>
        <v>38</v>
      </c>
      <c r="V267">
        <f>IF(D267="..","..",VLOOKUP($A267,'16-64 population'!$A$8:$L$432,V$3,FALSE))</f>
        <v>90566</v>
      </c>
      <c r="W267">
        <f>IF(E267="..","..",VLOOKUP($A267,'16-64 population'!$A$8:$L$432,W$3,FALSE))</f>
        <v>92419</v>
      </c>
      <c r="X267">
        <f>IF(F267="..","..",VLOOKUP($A267,'16-64 population'!$A$8:$L$432,X$3,FALSE))</f>
        <v>94053</v>
      </c>
      <c r="Y267">
        <f>IF(G267="..","..",VLOOKUP($A267,'16-64 population'!$A$8:$L$432,Y$3,FALSE))</f>
        <v>94037</v>
      </c>
      <c r="Z267">
        <f>IF(H267="..","..",VLOOKUP($A267,'16-64 population'!$A$8:$L$432,Z$3,FALSE))</f>
        <v>94030</v>
      </c>
      <c r="AA267">
        <f>IF(I267="..","..",VLOOKUP($A267,'16-64 population'!$A$8:$L$432,AA$3,FALSE))</f>
        <v>94518</v>
      </c>
      <c r="AB267">
        <f>IF(J267="..","..",VLOOKUP($A267,'16-64 population'!$A$8:$L$432,AB$3,FALSE))</f>
        <v>95091</v>
      </c>
      <c r="AC267">
        <f>IF(K267="..","..",VLOOKUP($A267,'16-64 population'!$A$8:$L$432,AC$3,FALSE))</f>
        <v>95624</v>
      </c>
      <c r="AD267">
        <f>IF(L267="..","..",VLOOKUP($A267,'16-64 population'!$A$8:$L$432,AD$3,FALSE))</f>
        <v>95609</v>
      </c>
      <c r="AE267">
        <f>IF(M267="..","..",VLOOKUP($A267,'16-64 population'!$A$8:$L$432,AE$3,FALSE))</f>
        <v>95180</v>
      </c>
      <c r="AF267">
        <f>IF(N267="..","..",VLOOKUP($A267,'16-64 population'!$A$8:$L$432,AF$3,FALSE))</f>
        <v>94878</v>
      </c>
      <c r="AG267">
        <f>IF(O267="..","..",VLOOKUP($A267,'16-64 population'!$A$8:$M$432,AG$3,FALSE))</f>
        <v>94192</v>
      </c>
      <c r="AM267">
        <f t="shared" si="45"/>
        <v>2.6500011041671265</v>
      </c>
      <c r="AN267">
        <f t="shared" si="46"/>
        <v>1.7312457395124379</v>
      </c>
      <c r="AO267">
        <f t="shared" si="47"/>
        <v>0.49971824396882608</v>
      </c>
      <c r="AP267">
        <f t="shared" si="48"/>
        <v>0.95707008943288274</v>
      </c>
      <c r="AQ267">
        <f t="shared" si="49"/>
        <v>0.86142720408380302</v>
      </c>
      <c r="AR267">
        <f t="shared" si="50"/>
        <v>1.1955394739626315</v>
      </c>
      <c r="AS267">
        <f t="shared" si="51"/>
        <v>0.92542932559337898</v>
      </c>
      <c r="AT267">
        <f t="shared" si="52"/>
        <v>0.47059315652974149</v>
      </c>
      <c r="AU267">
        <f t="shared" si="53"/>
        <v>1.296949031994896</v>
      </c>
      <c r="AV267">
        <f t="shared" si="54"/>
        <v>0.4832948098339987</v>
      </c>
      <c r="AW267">
        <f t="shared" si="55"/>
        <v>0.47429330297856193</v>
      </c>
      <c r="AX267">
        <f t="shared" si="55"/>
        <v>0.40343128928146765</v>
      </c>
    </row>
    <row r="268" spans="1:50" x14ac:dyDescent="0.3">
      <c r="A268" t="s">
        <v>21</v>
      </c>
      <c r="B268" t="str">
        <f>VLOOKUP($A268,class!$A$1:$B$455,2,FALSE)</f>
        <v>Metropolitan District</v>
      </c>
      <c r="C268" t="str">
        <f>IFERROR(VLOOKUP($A268,classifications!A$3:C$334,3,FALSE),VLOOKUP($A268,classifications!I$2:K$28,3,FALSE))</f>
        <v>Predominantly Urban</v>
      </c>
      <c r="D268">
        <f>VLOOKUP($A268,'table 1008C'!$C$10:$O$796,V$3,FALSE)</f>
        <v>318</v>
      </c>
      <c r="E268">
        <f>VLOOKUP($A268,'table 1008C'!$C$10:$O$796,W$3,FALSE)</f>
        <v>235</v>
      </c>
      <c r="F268">
        <f>VLOOKUP($A268,'table 1008C'!$C$10:$O$796,X$3,FALSE)</f>
        <v>116</v>
      </c>
      <c r="G268">
        <f>VLOOKUP($A268,'table 1008C'!$C$10:$O$796,Y$3,FALSE)</f>
        <v>185</v>
      </c>
      <c r="H268">
        <f>VLOOKUP($A268,'table 1008C'!$C$10:$O$796,Z$3,FALSE)</f>
        <v>122</v>
      </c>
      <c r="I268">
        <f>VLOOKUP($A268,'table 1008C'!$C$10:$O$796,AA$3,FALSE)</f>
        <v>290</v>
      </c>
      <c r="J268">
        <f>VLOOKUP($A268,'table 1008C'!$C$10:$O$796,AB$3,FALSE)</f>
        <v>202</v>
      </c>
      <c r="K268">
        <f>VLOOKUP($A268,'table 1008C'!$C$10:$O$796,AC$3,FALSE)</f>
        <v>150</v>
      </c>
      <c r="L268">
        <f>VLOOKUP($A268,'table 1008C'!$C$10:$O$796,AD$3,FALSE)</f>
        <v>186</v>
      </c>
      <c r="M268">
        <f>VLOOKUP($A268,'table 1008C'!$C$10:$O$796,AE$3,FALSE)</f>
        <v>252</v>
      </c>
      <c r="N268">
        <f>VLOOKUP($A268,'table 1008C'!$C$10:$O$796,AF$3,FALSE)</f>
        <v>207</v>
      </c>
      <c r="O268">
        <f>VLOOKUP($A268,'table 1008C'!$C$10:$O$796,AG$3,FALSE)</f>
        <v>304</v>
      </c>
      <c r="V268">
        <f>IF(D268="..","..",VLOOKUP($A268,'16-64 population'!$A$8:$L$432,V$3,FALSE))</f>
        <v>128044</v>
      </c>
      <c r="W268">
        <f>IF(E268="..","..",VLOOKUP($A268,'16-64 population'!$A$8:$L$432,W$3,FALSE))</f>
        <v>128077</v>
      </c>
      <c r="X268">
        <f>IF(F268="..","..",VLOOKUP($A268,'16-64 population'!$A$8:$L$432,X$3,FALSE))</f>
        <v>127793</v>
      </c>
      <c r="Y268">
        <f>IF(G268="..","..",VLOOKUP($A268,'16-64 population'!$A$8:$L$432,Y$3,FALSE))</f>
        <v>126714</v>
      </c>
      <c r="Z268">
        <f>IF(H268="..","..",VLOOKUP($A268,'16-64 population'!$A$8:$L$432,Z$3,FALSE))</f>
        <v>127162</v>
      </c>
      <c r="AA268">
        <f>IF(I268="..","..",VLOOKUP($A268,'16-64 population'!$A$8:$L$432,AA$3,FALSE))</f>
        <v>126992</v>
      </c>
      <c r="AB268">
        <f>IF(J268="..","..",VLOOKUP($A268,'16-64 population'!$A$8:$L$432,AB$3,FALSE))</f>
        <v>126715</v>
      </c>
      <c r="AC268">
        <f>IF(K268="..","..",VLOOKUP($A268,'16-64 population'!$A$8:$L$432,AC$3,FALSE))</f>
        <v>126964</v>
      </c>
      <c r="AD268">
        <f>IF(L268="..","..",VLOOKUP($A268,'16-64 population'!$A$8:$L$432,AD$3,FALSE))</f>
        <v>127609</v>
      </c>
      <c r="AE268">
        <f>IF(M268="..","..",VLOOKUP($A268,'16-64 population'!$A$8:$L$432,AE$3,FALSE))</f>
        <v>127679</v>
      </c>
      <c r="AF268">
        <f>IF(N268="..","..",VLOOKUP($A268,'16-64 population'!$A$8:$L$432,AF$3,FALSE))</f>
        <v>128180</v>
      </c>
      <c r="AG268">
        <f>IF(O268="..","..",VLOOKUP($A268,'16-64 population'!$A$8:$M$432,AG$3,FALSE))</f>
        <v>129091</v>
      </c>
      <c r="AM268">
        <f t="shared" si="45"/>
        <v>2.4835212895567147</v>
      </c>
      <c r="AN268">
        <f t="shared" si="46"/>
        <v>1.834833732832593</v>
      </c>
      <c r="AO268">
        <f t="shared" si="47"/>
        <v>0.90771795012246359</v>
      </c>
      <c r="AP268">
        <f t="shared" si="48"/>
        <v>1.4599807440377544</v>
      </c>
      <c r="AQ268">
        <f t="shared" si="49"/>
        <v>0.95940611188877178</v>
      </c>
      <c r="AR268">
        <f t="shared" si="50"/>
        <v>2.2836084162781907</v>
      </c>
      <c r="AS268">
        <f t="shared" si="51"/>
        <v>1.594128556208815</v>
      </c>
      <c r="AT268">
        <f t="shared" si="52"/>
        <v>1.1814372578053622</v>
      </c>
      <c r="AU268">
        <f t="shared" si="53"/>
        <v>1.4575774435972384</v>
      </c>
      <c r="AV268">
        <f t="shared" si="54"/>
        <v>1.9736996687004127</v>
      </c>
      <c r="AW268">
        <f t="shared" si="55"/>
        <v>1.6149165236386331</v>
      </c>
      <c r="AX268">
        <f t="shared" si="55"/>
        <v>2.3549279190648456</v>
      </c>
    </row>
    <row r="269" spans="1:50" x14ac:dyDescent="0.3">
      <c r="A269" t="s">
        <v>94</v>
      </c>
      <c r="B269" t="str">
        <f>VLOOKUP($A269,class!$A$1:$B$455,2,FALSE)</f>
        <v>Shire County</v>
      </c>
      <c r="C269" t="str">
        <f>IFERROR(VLOOKUP($A269,classifications!A$3:C$334,3,FALSE),VLOOKUP($A269,classifications!I$2:K$28,3,FALSE))</f>
        <v>Predominantly Rural</v>
      </c>
      <c r="D269">
        <f>VLOOKUP($A269,'table 1008C'!$C$10:$O$796,V$3,FALSE)</f>
        <v>786</v>
      </c>
      <c r="E269">
        <f>VLOOKUP($A269,'table 1008C'!$C$10:$O$796,W$3,FALSE)</f>
        <v>1156</v>
      </c>
      <c r="F269">
        <f>VLOOKUP($A269,'table 1008C'!$C$10:$O$796,X$3,FALSE)</f>
        <v>1116</v>
      </c>
      <c r="G269">
        <f>VLOOKUP($A269,'table 1008C'!$C$10:$O$796,Y$3,FALSE)</f>
        <v>646</v>
      </c>
      <c r="H269">
        <f>VLOOKUP($A269,'table 1008C'!$C$10:$O$796,Z$3,FALSE)</f>
        <v>671</v>
      </c>
      <c r="I269">
        <f>VLOOKUP($A269,'table 1008C'!$C$10:$O$796,AA$3,FALSE)</f>
        <v>845</v>
      </c>
      <c r="J269">
        <f>VLOOKUP($A269,'table 1008C'!$C$10:$O$796,AB$3,FALSE)</f>
        <v>531</v>
      </c>
      <c r="K269">
        <f>VLOOKUP($A269,'table 1008C'!$C$10:$O$796,AC$3,FALSE)</f>
        <v>614</v>
      </c>
      <c r="L269">
        <f>VLOOKUP($A269,'table 1008C'!$C$10:$O$796,AD$3,FALSE)</f>
        <v>430</v>
      </c>
      <c r="M269">
        <f>VLOOKUP($A269,'table 1008C'!$C$10:$O$796,AE$3,FALSE)</f>
        <v>581</v>
      </c>
      <c r="N269">
        <f>VLOOKUP($A269,'table 1008C'!$C$10:$O$796,AF$3,FALSE)</f>
        <v>569</v>
      </c>
      <c r="O269">
        <f>VLOOKUP($A269,'table 1008C'!$C$10:$O$796,AG$3,FALSE)</f>
        <v>513</v>
      </c>
      <c r="V269">
        <f>IF(D269="..","..",VLOOKUP($A269,'16-64 population'!$A$8:$L$432,V$3,FALSE))</f>
        <v>323992</v>
      </c>
      <c r="W269">
        <f>IF(E269="..","..",VLOOKUP($A269,'16-64 population'!$A$8:$L$432,W$3,FALSE))</f>
        <v>323874</v>
      </c>
      <c r="X269">
        <f>IF(F269="..","..",VLOOKUP($A269,'16-64 population'!$A$8:$L$432,X$3,FALSE))</f>
        <v>324400</v>
      </c>
      <c r="Y269">
        <f>IF(G269="..","..",VLOOKUP($A269,'16-64 population'!$A$8:$L$432,Y$3,FALSE))</f>
        <v>322897</v>
      </c>
      <c r="Z269">
        <f>IF(H269="..","..",VLOOKUP($A269,'16-64 population'!$A$8:$L$432,Z$3,FALSE))</f>
        <v>322297</v>
      </c>
      <c r="AA269">
        <f>IF(I269="..","..",VLOOKUP($A269,'16-64 population'!$A$8:$L$432,AA$3,FALSE))</f>
        <v>322101</v>
      </c>
      <c r="AB269">
        <f>IF(J269="..","..",VLOOKUP($A269,'16-64 population'!$A$8:$L$432,AB$3,FALSE))</f>
        <v>322659</v>
      </c>
      <c r="AC269">
        <f>IF(K269="..","..",VLOOKUP($A269,'16-64 population'!$A$8:$L$432,AC$3,FALSE))</f>
        <v>323619</v>
      </c>
      <c r="AD269">
        <f>IF(L269="..","..",VLOOKUP($A269,'16-64 population'!$A$8:$L$432,AD$3,FALSE))</f>
        <v>323517</v>
      </c>
      <c r="AE269">
        <f>IF(M269="..","..",VLOOKUP($A269,'16-64 population'!$A$8:$L$432,AE$3,FALSE))</f>
        <v>323788</v>
      </c>
      <c r="AF269">
        <f>IF(N269="..","..",VLOOKUP($A269,'16-64 population'!$A$8:$L$432,AF$3,FALSE))</f>
        <v>323324</v>
      </c>
      <c r="AG269">
        <f>IF(O269="..","..",VLOOKUP($A269,'16-64 population'!$A$8:$M$432,AG$3,FALSE))</f>
        <v>323001</v>
      </c>
      <c r="AM269">
        <f t="shared" si="45"/>
        <v>2.4259858268105385</v>
      </c>
      <c r="AN269">
        <f t="shared" si="46"/>
        <v>3.5692892915146013</v>
      </c>
      <c r="AO269">
        <f t="shared" si="47"/>
        <v>3.4401972872996303</v>
      </c>
      <c r="AP269">
        <f t="shared" si="48"/>
        <v>2.000637974338566</v>
      </c>
      <c r="AQ269">
        <f t="shared" si="49"/>
        <v>2.0819306416131704</v>
      </c>
      <c r="AR269">
        <f t="shared" si="50"/>
        <v>2.6234007345522059</v>
      </c>
      <c r="AS269">
        <f t="shared" si="51"/>
        <v>1.6457002594069901</v>
      </c>
      <c r="AT269">
        <f t="shared" si="52"/>
        <v>1.8972928041925843</v>
      </c>
      <c r="AU269">
        <f t="shared" si="53"/>
        <v>1.3291418998074289</v>
      </c>
      <c r="AV269">
        <f t="shared" si="54"/>
        <v>1.7943839796409997</v>
      </c>
      <c r="AW269">
        <f t="shared" si="55"/>
        <v>1.759844614071334</v>
      </c>
      <c r="AX269">
        <f t="shared" si="55"/>
        <v>1.5882303769957369</v>
      </c>
    </row>
    <row r="270" spans="1:50" x14ac:dyDescent="0.3">
      <c r="A270" t="s">
        <v>371</v>
      </c>
      <c r="B270" t="str">
        <f>VLOOKUP($A270,class!$A$1:$B$455,2,FALSE)</f>
        <v>Shire District</v>
      </c>
      <c r="C270" t="str">
        <f>IFERROR(VLOOKUP($A270,classifications!A$3:C$334,3,FALSE),VLOOKUP($A270,classifications!I$2:K$28,3,FALSE))</f>
        <v>Predominantly Rural</v>
      </c>
      <c r="D270" t="str">
        <f>VLOOKUP($A270,'table 1008C'!$C$10:$O$796,V$3,FALSE)</f>
        <v>..</v>
      </c>
      <c r="E270" t="str">
        <f>VLOOKUP($A270,'table 1008C'!$C$10:$O$796,W$3,FALSE)</f>
        <v>..</v>
      </c>
      <c r="F270" t="str">
        <f>VLOOKUP($A270,'table 1008C'!$C$10:$O$796,X$3,FALSE)</f>
        <v>..</v>
      </c>
      <c r="G270" t="str">
        <f>VLOOKUP($A270,'table 1008C'!$C$10:$O$796,Y$3,FALSE)</f>
        <v>..</v>
      </c>
      <c r="H270" t="str">
        <f>VLOOKUP($A270,'table 1008C'!$C$10:$O$796,Z$3,FALSE)</f>
        <v>..</v>
      </c>
      <c r="I270" t="str">
        <f>VLOOKUP($A270,'table 1008C'!$C$10:$O$796,AA$3,FALSE)</f>
        <v>..</v>
      </c>
      <c r="J270" t="str">
        <f>VLOOKUP($A270,'table 1008C'!$C$10:$O$796,AB$3,FALSE)</f>
        <v>..</v>
      </c>
      <c r="K270" t="str">
        <f>VLOOKUP($A270,'table 1008C'!$C$10:$O$796,AC$3,FALSE)</f>
        <v>..</v>
      </c>
      <c r="L270" t="str">
        <f>VLOOKUP($A270,'table 1008C'!$C$10:$O$796,AD$3,FALSE)</f>
        <v>..</v>
      </c>
      <c r="M270" t="str">
        <f>VLOOKUP($A270,'table 1008C'!$C$10:$O$796,AE$3,FALSE)</f>
        <v>..</v>
      </c>
      <c r="N270">
        <f>VLOOKUP($A270,'table 1008C'!$C$10:$O$796,AF$3,FALSE)</f>
        <v>121</v>
      </c>
      <c r="O270">
        <f>VLOOKUP($A270,'table 1008C'!$C$10:$O$796,AG$3,FALSE)</f>
        <v>113</v>
      </c>
      <c r="V270" t="str">
        <f>IF(D270="..","..",VLOOKUP($A270,'16-64 population'!$A$8:$L$432,V$3,FALSE))</f>
        <v>..</v>
      </c>
      <c r="W270" t="str">
        <f>IF(E270="..","..",VLOOKUP($A270,'16-64 population'!$A$8:$L$432,W$3,FALSE))</f>
        <v>..</v>
      </c>
      <c r="X270" t="str">
        <f>IF(F270="..","..",VLOOKUP($A270,'16-64 population'!$A$8:$L$432,X$3,FALSE))</f>
        <v>..</v>
      </c>
      <c r="Y270" t="str">
        <f>IF(G270="..","..",VLOOKUP($A270,'16-64 population'!$A$8:$L$432,Y$3,FALSE))</f>
        <v>..</v>
      </c>
      <c r="Z270" t="str">
        <f>IF(H270="..","..",VLOOKUP($A270,'16-64 population'!$A$8:$L$432,Z$3,FALSE))</f>
        <v>..</v>
      </c>
      <c r="AA270" t="str">
        <f>IF(I270="..","..",VLOOKUP($A270,'16-64 population'!$A$8:$L$432,AA$3,FALSE))</f>
        <v>..</v>
      </c>
      <c r="AB270" t="str">
        <f>IF(J270="..","..",VLOOKUP($A270,'16-64 population'!$A$8:$L$432,AB$3,FALSE))</f>
        <v>..</v>
      </c>
      <c r="AC270" t="str">
        <f>IF(K270="..","..",VLOOKUP($A270,'16-64 population'!$A$8:$L$432,AC$3,FALSE))</f>
        <v>..</v>
      </c>
      <c r="AD270" t="str">
        <f>IF(L270="..","..",VLOOKUP($A270,'16-64 population'!$A$8:$L$432,AD$3,FALSE))</f>
        <v>..</v>
      </c>
      <c r="AE270" t="str">
        <f>IF(M270="..","..",VLOOKUP($A270,'16-64 population'!$A$8:$L$432,AE$3,FALSE))</f>
        <v>..</v>
      </c>
      <c r="AF270">
        <f>IF(N270="..","..",VLOOKUP($A270,'16-64 population'!$A$8:$L$432,AF$3,FALSE))</f>
        <v>88452</v>
      </c>
      <c r="AG270">
        <f>IF(O270="..","..",VLOOKUP($A270,'16-64 population'!$A$8:$M$432,AG$3,FALSE))</f>
        <v>88226</v>
      </c>
      <c r="AM270" t="e">
        <f t="shared" si="45"/>
        <v>#VALUE!</v>
      </c>
      <c r="AN270" t="e">
        <f t="shared" si="46"/>
        <v>#VALUE!</v>
      </c>
      <c r="AO270" t="e">
        <f t="shared" si="47"/>
        <v>#VALUE!</v>
      </c>
      <c r="AP270" t="e">
        <f t="shared" si="48"/>
        <v>#VALUE!</v>
      </c>
      <c r="AQ270" t="e">
        <f t="shared" si="49"/>
        <v>#VALUE!</v>
      </c>
      <c r="AR270" t="e">
        <f t="shared" si="50"/>
        <v>#VALUE!</v>
      </c>
      <c r="AS270" t="e">
        <f t="shared" si="51"/>
        <v>#VALUE!</v>
      </c>
      <c r="AT270" t="e">
        <f t="shared" si="52"/>
        <v>#VALUE!</v>
      </c>
      <c r="AU270" t="e">
        <f t="shared" si="53"/>
        <v>#VALUE!</v>
      </c>
      <c r="AV270" t="e">
        <f t="shared" si="54"/>
        <v>#VALUE!</v>
      </c>
      <c r="AW270">
        <f t="shared" si="55"/>
        <v>1.3679735901958125</v>
      </c>
      <c r="AX270">
        <f t="shared" si="55"/>
        <v>1.2808015777661914</v>
      </c>
    </row>
    <row r="271" spans="1:50" x14ac:dyDescent="0.3">
      <c r="A271" t="s">
        <v>98</v>
      </c>
      <c r="B271" t="str">
        <f>VLOOKUP($A271,class!$A$1:$B$455,2,FALSE)</f>
        <v>Shire District</v>
      </c>
      <c r="C271" t="str">
        <f>IFERROR(VLOOKUP($A271,classifications!A$3:C$334,3,FALSE),VLOOKUP($A271,classifications!I$2:K$28,3,FALSE))</f>
        <v>Urban with Significant Rural</v>
      </c>
      <c r="D271">
        <f>VLOOKUP($A271,'table 1008C'!$C$10:$O$796,V$3,FALSE)</f>
        <v>51</v>
      </c>
      <c r="E271">
        <f>VLOOKUP($A271,'table 1008C'!$C$10:$O$796,W$3,FALSE)</f>
        <v>11</v>
      </c>
      <c r="F271">
        <f>VLOOKUP($A271,'table 1008C'!$C$10:$O$796,X$3,FALSE)</f>
        <v>56</v>
      </c>
      <c r="G271">
        <f>VLOOKUP($A271,'table 1008C'!$C$10:$O$796,Y$3,FALSE)</f>
        <v>39</v>
      </c>
      <c r="H271">
        <f>VLOOKUP($A271,'table 1008C'!$C$10:$O$796,Z$3,FALSE)</f>
        <v>13</v>
      </c>
      <c r="I271">
        <f>VLOOKUP($A271,'table 1008C'!$C$10:$O$796,AA$3,FALSE)</f>
        <v>6</v>
      </c>
      <c r="J271">
        <f>VLOOKUP($A271,'table 1008C'!$C$10:$O$796,AB$3,FALSE)</f>
        <v>0</v>
      </c>
      <c r="K271">
        <f>VLOOKUP($A271,'table 1008C'!$C$10:$O$796,AC$3,FALSE)</f>
        <v>1</v>
      </c>
      <c r="L271">
        <f>VLOOKUP($A271,'table 1008C'!$C$10:$O$796,AD$3,FALSE)</f>
        <v>6</v>
      </c>
      <c r="M271">
        <f>VLOOKUP($A271,'table 1008C'!$C$10:$O$796,AE$3,FALSE)</f>
        <v>36</v>
      </c>
      <c r="N271">
        <f>VLOOKUP($A271,'table 1008C'!$C$10:$O$796,AF$3,FALSE)</f>
        <v>123</v>
      </c>
      <c r="O271" t="str">
        <f>VLOOKUP($A271,'table 1008C'!$C$10:$O$796,AG$3,FALSE)</f>
        <v>..</v>
      </c>
      <c r="V271">
        <f>IF(D271="..","..",VLOOKUP($A271,'16-64 population'!$A$8:$L$432,V$3,FALSE))</f>
        <v>40958</v>
      </c>
      <c r="W271">
        <f>IF(E271="..","..",VLOOKUP($A271,'16-64 population'!$A$8:$L$432,W$3,FALSE))</f>
        <v>41268</v>
      </c>
      <c r="X271">
        <f>IF(F271="..","..",VLOOKUP($A271,'16-64 population'!$A$8:$L$432,X$3,FALSE))</f>
        <v>41251</v>
      </c>
      <c r="Y271">
        <f>IF(G271="..","..",VLOOKUP($A271,'16-64 population'!$A$8:$L$432,Y$3,FALSE))</f>
        <v>41017</v>
      </c>
      <c r="Z271">
        <f>IF(H271="..","..",VLOOKUP($A271,'16-64 population'!$A$8:$L$432,Z$3,FALSE))</f>
        <v>41091</v>
      </c>
      <c r="AA271">
        <f>IF(I271="..","..",VLOOKUP($A271,'16-64 population'!$A$8:$L$432,AA$3,FALSE))</f>
        <v>41351</v>
      </c>
      <c r="AB271">
        <f>IF(J271="..","..",VLOOKUP($A271,'16-64 population'!$A$8:$L$432,AB$3,FALSE))</f>
        <v>41561</v>
      </c>
      <c r="AC271">
        <f>IF(K271="..","..",VLOOKUP($A271,'16-64 population'!$A$8:$L$432,AC$3,FALSE))</f>
        <v>41717</v>
      </c>
      <c r="AD271">
        <f>IF(L271="..","..",VLOOKUP($A271,'16-64 population'!$A$8:$L$432,AD$3,FALSE))</f>
        <v>41612</v>
      </c>
      <c r="AE271">
        <f>IF(M271="..","..",VLOOKUP($A271,'16-64 population'!$A$8:$L$432,AE$3,FALSE))</f>
        <v>41755</v>
      </c>
      <c r="AF271">
        <f>IF(N271="..","..",VLOOKUP($A271,'16-64 population'!$A$8:$L$432,AF$3,FALSE))</f>
        <v>41905</v>
      </c>
      <c r="AG271" t="str">
        <f>IF(O271="..","..",VLOOKUP($A271,'16-64 population'!$A$8:$M$432,AG$3,FALSE))</f>
        <v>..</v>
      </c>
      <c r="AM271">
        <f t="shared" si="45"/>
        <v>1.2451779872064066</v>
      </c>
      <c r="AN271">
        <f t="shared" si="46"/>
        <v>0.26655035378501502</v>
      </c>
      <c r="AO271">
        <f t="shared" si="47"/>
        <v>1.3575428474461226</v>
      </c>
      <c r="AP271">
        <f t="shared" si="48"/>
        <v>0.95082526757198227</v>
      </c>
      <c r="AQ271">
        <f t="shared" si="49"/>
        <v>0.31637098148012949</v>
      </c>
      <c r="AR271">
        <f t="shared" si="50"/>
        <v>0.14509927208531836</v>
      </c>
      <c r="AS271">
        <f t="shared" si="51"/>
        <v>0</v>
      </c>
      <c r="AT271">
        <f t="shared" si="52"/>
        <v>2.3971042980080064E-2</v>
      </c>
      <c r="AU271">
        <f t="shared" si="53"/>
        <v>0.14418917619917332</v>
      </c>
      <c r="AV271">
        <f t="shared" si="54"/>
        <v>0.86217219494671293</v>
      </c>
      <c r="AW271">
        <f t="shared" si="55"/>
        <v>2.9352105953943441</v>
      </c>
      <c r="AX271" t="e">
        <f t="shared" si="55"/>
        <v>#VALUE!</v>
      </c>
    </row>
    <row r="272" spans="1:50" x14ac:dyDescent="0.3">
      <c r="A272" t="s">
        <v>147</v>
      </c>
      <c r="B272" t="str">
        <f>VLOOKUP($A272,class!$A$1:$B$455,2,FALSE)</f>
        <v>Shire District</v>
      </c>
      <c r="C272" t="str">
        <f>IFERROR(VLOOKUP($A272,classifications!A$3:C$334,3,FALSE),VLOOKUP($A272,classifications!I$2:K$28,3,FALSE))</f>
        <v>Predominantly Rural</v>
      </c>
      <c r="D272">
        <f>VLOOKUP($A272,'table 1008C'!$C$10:$O$796,V$3,FALSE)</f>
        <v>349</v>
      </c>
      <c r="E272">
        <f>VLOOKUP($A272,'table 1008C'!$C$10:$O$796,W$3,FALSE)</f>
        <v>215</v>
      </c>
      <c r="F272">
        <f>VLOOKUP($A272,'table 1008C'!$C$10:$O$796,X$3,FALSE)</f>
        <v>145</v>
      </c>
      <c r="G272">
        <f>VLOOKUP($A272,'table 1008C'!$C$10:$O$796,Y$3,FALSE)</f>
        <v>141</v>
      </c>
      <c r="H272">
        <f>VLOOKUP($A272,'table 1008C'!$C$10:$O$796,Z$3,FALSE)</f>
        <v>192</v>
      </c>
      <c r="I272">
        <f>VLOOKUP($A272,'table 1008C'!$C$10:$O$796,AA$3,FALSE)</f>
        <v>237</v>
      </c>
      <c r="J272">
        <f>VLOOKUP($A272,'table 1008C'!$C$10:$O$796,AB$3,FALSE)</f>
        <v>56</v>
      </c>
      <c r="K272">
        <f>VLOOKUP($A272,'table 1008C'!$C$10:$O$796,AC$3,FALSE)</f>
        <v>100</v>
      </c>
      <c r="L272">
        <f>VLOOKUP($A272,'table 1008C'!$C$10:$O$796,AD$3,FALSE)</f>
        <v>123</v>
      </c>
      <c r="M272">
        <f>VLOOKUP($A272,'table 1008C'!$C$10:$O$796,AE$3,FALSE)</f>
        <v>273</v>
      </c>
      <c r="N272">
        <f>VLOOKUP($A272,'table 1008C'!$C$10:$O$796,AF$3,FALSE)</f>
        <v>436</v>
      </c>
      <c r="O272">
        <f>VLOOKUP($A272,'table 1008C'!$C$10:$O$796,AG$3,FALSE)</f>
        <v>316</v>
      </c>
      <c r="V272">
        <f>IF(D272="..","..",VLOOKUP($A272,'16-64 population'!$A$8:$L$432,V$3,FALSE))</f>
        <v>93425</v>
      </c>
      <c r="W272">
        <f>IF(E272="..","..",VLOOKUP($A272,'16-64 population'!$A$8:$L$432,W$3,FALSE))</f>
        <v>94415</v>
      </c>
      <c r="X272">
        <f>IF(F272="..","..",VLOOKUP($A272,'16-64 population'!$A$8:$L$432,X$3,FALSE))</f>
        <v>95272</v>
      </c>
      <c r="Y272">
        <f>IF(G272="..","..",VLOOKUP($A272,'16-64 population'!$A$8:$L$432,Y$3,FALSE))</f>
        <v>94735</v>
      </c>
      <c r="Z272">
        <f>IF(H272="..","..",VLOOKUP($A272,'16-64 population'!$A$8:$L$432,Z$3,FALSE))</f>
        <v>93942</v>
      </c>
      <c r="AA272">
        <f>IF(I272="..","..",VLOOKUP($A272,'16-64 population'!$A$8:$L$432,AA$3,FALSE))</f>
        <v>94385</v>
      </c>
      <c r="AB272">
        <f>IF(J272="..","..",VLOOKUP($A272,'16-64 population'!$A$8:$L$432,AB$3,FALSE))</f>
        <v>94984</v>
      </c>
      <c r="AC272">
        <f>IF(K272="..","..",VLOOKUP($A272,'16-64 population'!$A$8:$L$432,AC$3,FALSE))</f>
        <v>95328</v>
      </c>
      <c r="AD272">
        <f>IF(L272="..","..",VLOOKUP($A272,'16-64 population'!$A$8:$L$432,AD$3,FALSE))</f>
        <v>95111</v>
      </c>
      <c r="AE272">
        <f>IF(M272="..","..",VLOOKUP($A272,'16-64 population'!$A$8:$L$432,AE$3,FALSE))</f>
        <v>95175</v>
      </c>
      <c r="AF272">
        <f>IF(N272="..","..",VLOOKUP($A272,'16-64 population'!$A$8:$L$432,AF$3,FALSE))</f>
        <v>95865</v>
      </c>
      <c r="AG272">
        <f>IF(O272="..","..",VLOOKUP($A272,'16-64 population'!$A$8:$M$432,AG$3,FALSE))</f>
        <v>96841</v>
      </c>
      <c r="AM272">
        <f t="shared" si="45"/>
        <v>3.7356168049237359</v>
      </c>
      <c r="AN272">
        <f t="shared" si="46"/>
        <v>2.2771805327543291</v>
      </c>
      <c r="AO272">
        <f t="shared" si="47"/>
        <v>1.5219581828868922</v>
      </c>
      <c r="AP272">
        <f t="shared" si="48"/>
        <v>1.4883622737108777</v>
      </c>
      <c r="AQ272">
        <f t="shared" si="49"/>
        <v>2.0438142683783611</v>
      </c>
      <c r="AR272">
        <f t="shared" si="50"/>
        <v>2.5109922127456694</v>
      </c>
      <c r="AS272">
        <f t="shared" si="51"/>
        <v>0.58957298071254105</v>
      </c>
      <c r="AT272">
        <f t="shared" si="52"/>
        <v>1.0490097348103391</v>
      </c>
      <c r="AU272">
        <f t="shared" si="53"/>
        <v>1.2932258098432357</v>
      </c>
      <c r="AV272">
        <f t="shared" si="54"/>
        <v>2.868400315208826</v>
      </c>
      <c r="AW272">
        <f t="shared" si="55"/>
        <v>4.5480623793876811</v>
      </c>
      <c r="AX272">
        <f t="shared" si="55"/>
        <v>3.2630807199429994</v>
      </c>
    </row>
    <row r="273" spans="1:50" x14ac:dyDescent="0.3">
      <c r="A273" t="s">
        <v>254</v>
      </c>
      <c r="B273" t="str">
        <f>VLOOKUP($A273,class!$A$1:$B$455,2,FALSE)</f>
        <v>Shire District</v>
      </c>
      <c r="C273" t="str">
        <f>IFERROR(VLOOKUP($A273,classifications!A$3:C$334,3,FALSE),VLOOKUP($A273,classifications!I$2:K$28,3,FALSE))</f>
        <v>Urban with Significant Rural</v>
      </c>
      <c r="D273">
        <f>VLOOKUP($A273,'table 1008C'!$C$10:$O$796,V$3,FALSE)</f>
        <v>98</v>
      </c>
      <c r="E273">
        <f>VLOOKUP($A273,'table 1008C'!$C$10:$O$796,W$3,FALSE)</f>
        <v>109</v>
      </c>
      <c r="F273">
        <f>VLOOKUP($A273,'table 1008C'!$C$10:$O$796,X$3,FALSE)</f>
        <v>97</v>
      </c>
      <c r="G273">
        <f>VLOOKUP($A273,'table 1008C'!$C$10:$O$796,Y$3,FALSE)</f>
        <v>120</v>
      </c>
      <c r="H273">
        <f>VLOOKUP($A273,'table 1008C'!$C$10:$O$796,Z$3,FALSE)</f>
        <v>18</v>
      </c>
      <c r="I273">
        <f>VLOOKUP($A273,'table 1008C'!$C$10:$O$796,AA$3,FALSE)</f>
        <v>96</v>
      </c>
      <c r="J273">
        <f>VLOOKUP($A273,'table 1008C'!$C$10:$O$796,AB$3,FALSE)</f>
        <v>64</v>
      </c>
      <c r="K273">
        <f>VLOOKUP($A273,'table 1008C'!$C$10:$O$796,AC$3,FALSE)</f>
        <v>138</v>
      </c>
      <c r="L273">
        <f>VLOOKUP($A273,'table 1008C'!$C$10:$O$796,AD$3,FALSE)</f>
        <v>282</v>
      </c>
      <c r="M273">
        <f>VLOOKUP($A273,'table 1008C'!$C$10:$O$796,AE$3,FALSE)</f>
        <v>225</v>
      </c>
      <c r="N273">
        <f>VLOOKUP($A273,'table 1008C'!$C$10:$O$796,AF$3,FALSE)</f>
        <v>296</v>
      </c>
      <c r="O273">
        <f>VLOOKUP($A273,'table 1008C'!$C$10:$O$796,AG$3,FALSE)</f>
        <v>250</v>
      </c>
      <c r="V273">
        <f>IF(D273="..","..",VLOOKUP($A273,'16-64 population'!$A$8:$L$432,V$3,FALSE))</f>
        <v>60669</v>
      </c>
      <c r="W273">
        <f>IF(E273="..","..",VLOOKUP($A273,'16-64 population'!$A$8:$L$432,W$3,FALSE))</f>
        <v>61001</v>
      </c>
      <c r="X273">
        <f>IF(F273="..","..",VLOOKUP($A273,'16-64 population'!$A$8:$L$432,X$3,FALSE))</f>
        <v>61470</v>
      </c>
      <c r="Y273">
        <f>IF(G273="..","..",VLOOKUP($A273,'16-64 population'!$A$8:$L$432,Y$3,FALSE))</f>
        <v>61514</v>
      </c>
      <c r="Z273">
        <f>IF(H273="..","..",VLOOKUP($A273,'16-64 population'!$A$8:$L$432,Z$3,FALSE))</f>
        <v>61973</v>
      </c>
      <c r="AA273">
        <f>IF(I273="..","..",VLOOKUP($A273,'16-64 population'!$A$8:$L$432,AA$3,FALSE))</f>
        <v>62541</v>
      </c>
      <c r="AB273">
        <f>IF(J273="..","..",VLOOKUP($A273,'16-64 population'!$A$8:$L$432,AB$3,FALSE))</f>
        <v>63043</v>
      </c>
      <c r="AC273">
        <f>IF(K273="..","..",VLOOKUP($A273,'16-64 population'!$A$8:$L$432,AC$3,FALSE))</f>
        <v>63552</v>
      </c>
      <c r="AD273">
        <f>IF(L273="..","..",VLOOKUP($A273,'16-64 population'!$A$8:$L$432,AD$3,FALSE))</f>
        <v>64622</v>
      </c>
      <c r="AE273">
        <f>IF(M273="..","..",VLOOKUP($A273,'16-64 population'!$A$8:$L$432,AE$3,FALSE))</f>
        <v>65707</v>
      </c>
      <c r="AF273">
        <f>IF(N273="..","..",VLOOKUP($A273,'16-64 population'!$A$8:$L$432,AF$3,FALSE))</f>
        <v>67421</v>
      </c>
      <c r="AG273">
        <f>IF(O273="..","..",VLOOKUP($A273,'16-64 population'!$A$8:$M$432,AG$3,FALSE))</f>
        <v>68870</v>
      </c>
      <c r="AM273">
        <f t="shared" si="45"/>
        <v>1.615322487596631</v>
      </c>
      <c r="AN273">
        <f t="shared" si="46"/>
        <v>1.7868559531810955</v>
      </c>
      <c r="AO273">
        <f t="shared" si="47"/>
        <v>1.5780055311534082</v>
      </c>
      <c r="AP273">
        <f t="shared" si="48"/>
        <v>1.9507754332347107</v>
      </c>
      <c r="AQ273">
        <f t="shared" si="49"/>
        <v>0.29044906652897229</v>
      </c>
      <c r="AR273">
        <f t="shared" si="50"/>
        <v>1.5349930445627669</v>
      </c>
      <c r="AS273">
        <f t="shared" si="51"/>
        <v>1.0151801151594944</v>
      </c>
      <c r="AT273">
        <f t="shared" si="52"/>
        <v>2.1714501510574018</v>
      </c>
      <c r="AU273">
        <f t="shared" si="53"/>
        <v>4.3638389402989697</v>
      </c>
      <c r="AV273">
        <f t="shared" si="54"/>
        <v>3.4242926933203468</v>
      </c>
      <c r="AW273">
        <f t="shared" si="55"/>
        <v>4.3903234897138868</v>
      </c>
      <c r="AX273">
        <f t="shared" si="55"/>
        <v>3.63002758820967</v>
      </c>
    </row>
    <row r="274" spans="1:50" x14ac:dyDescent="0.3">
      <c r="A274" t="s">
        <v>99</v>
      </c>
      <c r="B274" t="str">
        <f>VLOOKUP($A274,class!$A$1:$B$455,2,FALSE)</f>
        <v>Unitary Authority</v>
      </c>
      <c r="C274" t="str">
        <f>IFERROR(VLOOKUP($A274,classifications!A$3:C$334,3,FALSE),VLOOKUP($A274,classifications!I$2:K$28,3,FALSE))</f>
        <v>Predominantly Urban</v>
      </c>
      <c r="D274">
        <f>VLOOKUP($A274,'table 1008C'!$C$10:$O$796,V$3,FALSE)</f>
        <v>226</v>
      </c>
      <c r="E274">
        <f>VLOOKUP($A274,'table 1008C'!$C$10:$O$796,W$3,FALSE)</f>
        <v>387</v>
      </c>
      <c r="F274">
        <f>VLOOKUP($A274,'table 1008C'!$C$10:$O$796,X$3,FALSE)</f>
        <v>292</v>
      </c>
      <c r="G274">
        <f>VLOOKUP($A274,'table 1008C'!$C$10:$O$796,Y$3,FALSE)</f>
        <v>249</v>
      </c>
      <c r="H274">
        <f>VLOOKUP($A274,'table 1008C'!$C$10:$O$796,Z$3,FALSE)</f>
        <v>311</v>
      </c>
      <c r="I274">
        <f>VLOOKUP($A274,'table 1008C'!$C$10:$O$796,AA$3,FALSE)</f>
        <v>328</v>
      </c>
      <c r="J274">
        <f>VLOOKUP($A274,'table 1008C'!$C$10:$O$796,AB$3,FALSE)</f>
        <v>274</v>
      </c>
      <c r="K274">
        <f>VLOOKUP($A274,'table 1008C'!$C$10:$O$796,AC$3,FALSE)</f>
        <v>367</v>
      </c>
      <c r="L274">
        <f>VLOOKUP($A274,'table 1008C'!$C$10:$O$796,AD$3,FALSE)</f>
        <v>389</v>
      </c>
      <c r="M274">
        <f>VLOOKUP($A274,'table 1008C'!$C$10:$O$796,AE$3,FALSE)</f>
        <v>677</v>
      </c>
      <c r="N274">
        <f>VLOOKUP($A274,'table 1008C'!$C$10:$O$796,AF$3,FALSE)</f>
        <v>637</v>
      </c>
      <c r="O274">
        <f>VLOOKUP($A274,'table 1008C'!$C$10:$O$796,AG$3,FALSE)</f>
        <v>450</v>
      </c>
      <c r="V274">
        <f>IF(D274="..","..",VLOOKUP($A274,'16-64 population'!$A$8:$L$432,V$3,FALSE))</f>
        <v>167478</v>
      </c>
      <c r="W274">
        <f>IF(E274="..","..",VLOOKUP($A274,'16-64 population'!$A$8:$L$432,W$3,FALSE))</f>
        <v>167839</v>
      </c>
      <c r="X274">
        <f>IF(F274="..","..",VLOOKUP($A274,'16-64 population'!$A$8:$L$432,X$3,FALSE))</f>
        <v>168689</v>
      </c>
      <c r="Y274">
        <f>IF(G274="..","..",VLOOKUP($A274,'16-64 population'!$A$8:$L$432,Y$3,FALSE))</f>
        <v>169598</v>
      </c>
      <c r="Z274">
        <f>IF(H274="..","..",VLOOKUP($A274,'16-64 population'!$A$8:$L$432,Z$3,FALSE))</f>
        <v>170689</v>
      </c>
      <c r="AA274">
        <f>IF(I274="..","..",VLOOKUP($A274,'16-64 population'!$A$8:$L$432,AA$3,FALSE))</f>
        <v>171225</v>
      </c>
      <c r="AB274">
        <f>IF(J274="..","..",VLOOKUP($A274,'16-64 population'!$A$8:$L$432,AB$3,FALSE))</f>
        <v>172468</v>
      </c>
      <c r="AC274">
        <f>IF(K274="..","..",VLOOKUP($A274,'16-64 population'!$A$8:$L$432,AC$3,FALSE))</f>
        <v>173780</v>
      </c>
      <c r="AD274">
        <f>IF(L274="..","..",VLOOKUP($A274,'16-64 population'!$A$8:$L$432,AD$3,FALSE))</f>
        <v>174938</v>
      </c>
      <c r="AE274">
        <f>IF(M274="..","..",VLOOKUP($A274,'16-64 population'!$A$8:$L$432,AE$3,FALSE))</f>
        <v>176931</v>
      </c>
      <c r="AF274">
        <f>IF(N274="..","..",VLOOKUP($A274,'16-64 population'!$A$8:$L$432,AF$3,FALSE))</f>
        <v>177914</v>
      </c>
      <c r="AG274">
        <f>IF(O274="..","..",VLOOKUP($A274,'16-64 population'!$A$8:$M$432,AG$3,FALSE))</f>
        <v>179446</v>
      </c>
      <c r="AM274">
        <f t="shared" si="45"/>
        <v>1.3494309700378557</v>
      </c>
      <c r="AN274">
        <f t="shared" si="46"/>
        <v>2.3057811354929427</v>
      </c>
      <c r="AO274">
        <f t="shared" si="47"/>
        <v>1.7309960934026523</v>
      </c>
      <c r="AP274">
        <f t="shared" si="48"/>
        <v>1.4681776907746553</v>
      </c>
      <c r="AQ274">
        <f t="shared" si="49"/>
        <v>1.822027195659943</v>
      </c>
      <c r="AR274">
        <f t="shared" si="50"/>
        <v>1.9156081179734268</v>
      </c>
      <c r="AS274">
        <f t="shared" si="51"/>
        <v>1.5887005125588516</v>
      </c>
      <c r="AT274">
        <f t="shared" si="52"/>
        <v>2.1118655771665322</v>
      </c>
      <c r="AU274">
        <f t="shared" si="53"/>
        <v>2.2236449484960388</v>
      </c>
      <c r="AV274">
        <f t="shared" si="54"/>
        <v>3.8263503851784026</v>
      </c>
      <c r="AW274">
        <f t="shared" si="55"/>
        <v>3.5803815326506068</v>
      </c>
      <c r="AX274">
        <f t="shared" si="55"/>
        <v>2.5077181993468787</v>
      </c>
    </row>
    <row r="275" spans="1:50" x14ac:dyDescent="0.3">
      <c r="A275" t="s">
        <v>280</v>
      </c>
      <c r="B275" t="str">
        <f>VLOOKUP($A275,class!$A$1:$B$455,2,FALSE)</f>
        <v>Shire District</v>
      </c>
      <c r="C275" t="str">
        <f>IFERROR(VLOOKUP($A275,classifications!A$3:C$334,3,FALSE),VLOOKUP($A275,classifications!I$2:K$28,3,FALSE))</f>
        <v>Predominantly Rural</v>
      </c>
      <c r="D275">
        <f>VLOOKUP($A275,'table 1008C'!$C$10:$O$796,V$3,FALSE)</f>
        <v>48</v>
      </c>
      <c r="E275">
        <f>VLOOKUP($A275,'table 1008C'!$C$10:$O$796,W$3,FALSE)</f>
        <v>37</v>
      </c>
      <c r="F275">
        <f>VLOOKUP($A275,'table 1008C'!$C$10:$O$796,X$3,FALSE)</f>
        <v>48</v>
      </c>
      <c r="G275">
        <f>VLOOKUP($A275,'table 1008C'!$C$10:$O$796,Y$3,FALSE)</f>
        <v>27</v>
      </c>
      <c r="H275">
        <f>VLOOKUP($A275,'table 1008C'!$C$10:$O$796,Z$3,FALSE)</f>
        <v>84</v>
      </c>
      <c r="I275">
        <f>VLOOKUP($A275,'table 1008C'!$C$10:$O$796,AA$3,FALSE)</f>
        <v>62</v>
      </c>
      <c r="J275">
        <f>VLOOKUP($A275,'table 1008C'!$C$10:$O$796,AB$3,FALSE)</f>
        <v>28</v>
      </c>
      <c r="K275">
        <f>VLOOKUP($A275,'table 1008C'!$C$10:$O$796,AC$3,FALSE)</f>
        <v>49</v>
      </c>
      <c r="L275">
        <f>VLOOKUP($A275,'table 1008C'!$C$10:$O$796,AD$3,FALSE)</f>
        <v>106</v>
      </c>
      <c r="M275">
        <f>VLOOKUP($A275,'table 1008C'!$C$10:$O$796,AE$3,FALSE)</f>
        <v>23</v>
      </c>
      <c r="N275">
        <f>VLOOKUP($A275,'table 1008C'!$C$10:$O$796,AF$3,FALSE)</f>
        <v>179</v>
      </c>
      <c r="O275">
        <f>VLOOKUP($A275,'table 1008C'!$C$10:$O$796,AG$3,FALSE)</f>
        <v>25</v>
      </c>
      <c r="V275">
        <f>IF(D275="..","..",VLOOKUP($A275,'16-64 population'!$A$8:$L$432,V$3,FALSE))</f>
        <v>51107</v>
      </c>
      <c r="W275">
        <f>IF(E275="..","..",VLOOKUP($A275,'16-64 population'!$A$8:$L$432,W$3,FALSE))</f>
        <v>50850</v>
      </c>
      <c r="X275">
        <f>IF(F275="..","..",VLOOKUP($A275,'16-64 population'!$A$8:$L$432,X$3,FALSE))</f>
        <v>50266</v>
      </c>
      <c r="Y275">
        <f>IF(G275="..","..",VLOOKUP($A275,'16-64 population'!$A$8:$L$432,Y$3,FALSE))</f>
        <v>49446</v>
      </c>
      <c r="Z275">
        <f>IF(H275="..","..",VLOOKUP($A275,'16-64 population'!$A$8:$L$432,Z$3,FALSE))</f>
        <v>49107</v>
      </c>
      <c r="AA275">
        <f>IF(I275="..","..",VLOOKUP($A275,'16-64 population'!$A$8:$L$432,AA$3,FALSE))</f>
        <v>48789</v>
      </c>
      <c r="AB275">
        <f>IF(J275="..","..",VLOOKUP($A275,'16-64 population'!$A$8:$L$432,AB$3,FALSE))</f>
        <v>48784</v>
      </c>
      <c r="AC275">
        <f>IF(K275="..","..",VLOOKUP($A275,'16-64 population'!$A$8:$L$432,AC$3,FALSE))</f>
        <v>48314</v>
      </c>
      <c r="AD275">
        <f>IF(L275="..","..",VLOOKUP($A275,'16-64 population'!$A$8:$L$432,AD$3,FALSE))</f>
        <v>48269</v>
      </c>
      <c r="AE275">
        <f>IF(M275="..","..",VLOOKUP($A275,'16-64 population'!$A$8:$L$432,AE$3,FALSE))</f>
        <v>48410</v>
      </c>
      <c r="AF275">
        <f>IF(N275="..","..",VLOOKUP($A275,'16-64 population'!$A$8:$L$432,AF$3,FALSE))</f>
        <v>48692</v>
      </c>
      <c r="AG275">
        <f>IF(O275="..","..",VLOOKUP($A275,'16-64 population'!$A$8:$M$432,AG$3,FALSE))</f>
        <v>48952</v>
      </c>
      <c r="AM275">
        <f t="shared" si="45"/>
        <v>0.93920597961140351</v>
      </c>
      <c r="AN275">
        <f t="shared" si="46"/>
        <v>0.72763028515240902</v>
      </c>
      <c r="AO275">
        <f t="shared" si="47"/>
        <v>0.9549198265228982</v>
      </c>
      <c r="AP275">
        <f t="shared" si="48"/>
        <v>0.54605023662176921</v>
      </c>
      <c r="AQ275">
        <f t="shared" si="49"/>
        <v>1.7105504306921619</v>
      </c>
      <c r="AR275">
        <f t="shared" si="50"/>
        <v>1.2707782491955153</v>
      </c>
      <c r="AS275">
        <f t="shared" si="51"/>
        <v>0.57395867497540176</v>
      </c>
      <c r="AT275">
        <f t="shared" si="52"/>
        <v>1.0141987829614605</v>
      </c>
      <c r="AU275">
        <f t="shared" si="53"/>
        <v>2.1960264351861443</v>
      </c>
      <c r="AV275">
        <f t="shared" si="54"/>
        <v>0.47510844866763069</v>
      </c>
      <c r="AW275">
        <f t="shared" si="55"/>
        <v>3.6761685697855913</v>
      </c>
      <c r="AX275">
        <f t="shared" si="55"/>
        <v>0.51070436345808146</v>
      </c>
    </row>
    <row r="276" spans="1:50" x14ac:dyDescent="0.3">
      <c r="A276" t="s">
        <v>243</v>
      </c>
      <c r="B276" t="str">
        <f>VLOOKUP($A276,class!$A$1:$B$455,2,FALSE)</f>
        <v>Shire District</v>
      </c>
      <c r="C276" t="str">
        <f>IFERROR(VLOOKUP($A276,classifications!A$3:C$334,3,FALSE),VLOOKUP($A276,classifications!I$2:K$28,3,FALSE))</f>
        <v>Predominantly Rural</v>
      </c>
      <c r="D276">
        <f>VLOOKUP($A276,'table 1008C'!$C$10:$O$796,V$3,FALSE)</f>
        <v>125</v>
      </c>
      <c r="E276">
        <f>VLOOKUP($A276,'table 1008C'!$C$10:$O$796,W$3,FALSE)</f>
        <v>92</v>
      </c>
      <c r="F276">
        <f>VLOOKUP($A276,'table 1008C'!$C$10:$O$796,X$3,FALSE)</f>
        <v>156</v>
      </c>
      <c r="G276">
        <f>VLOOKUP($A276,'table 1008C'!$C$10:$O$796,Y$3,FALSE)</f>
        <v>170</v>
      </c>
      <c r="H276">
        <f>VLOOKUP($A276,'table 1008C'!$C$10:$O$796,Z$3,FALSE)</f>
        <v>84</v>
      </c>
      <c r="I276">
        <f>VLOOKUP($A276,'table 1008C'!$C$10:$O$796,AA$3,FALSE)</f>
        <v>102</v>
      </c>
      <c r="J276">
        <f>VLOOKUP($A276,'table 1008C'!$C$10:$O$796,AB$3,FALSE)</f>
        <v>96</v>
      </c>
      <c r="K276">
        <f>VLOOKUP($A276,'table 1008C'!$C$10:$O$796,AC$3,FALSE)</f>
        <v>11</v>
      </c>
      <c r="L276">
        <f>VLOOKUP($A276,'table 1008C'!$C$10:$O$796,AD$3,FALSE)</f>
        <v>39</v>
      </c>
      <c r="M276">
        <f>VLOOKUP($A276,'table 1008C'!$C$10:$O$796,AE$3,FALSE)</f>
        <v>116</v>
      </c>
      <c r="N276">
        <f>VLOOKUP($A276,'table 1008C'!$C$10:$O$796,AF$3,FALSE)</f>
        <v>87</v>
      </c>
      <c r="O276">
        <f>VLOOKUP($A276,'table 1008C'!$C$10:$O$796,AG$3,FALSE)</f>
        <v>81</v>
      </c>
      <c r="V276">
        <f>IF(D276="..","..",VLOOKUP($A276,'16-64 population'!$A$8:$L$432,V$3,FALSE))</f>
        <v>53163</v>
      </c>
      <c r="W276">
        <f>IF(E276="..","..",VLOOKUP($A276,'16-64 population'!$A$8:$L$432,W$3,FALSE))</f>
        <v>53624</v>
      </c>
      <c r="X276">
        <f>IF(F276="..","..",VLOOKUP($A276,'16-64 population'!$A$8:$L$432,X$3,FALSE))</f>
        <v>53720</v>
      </c>
      <c r="Y276">
        <f>IF(G276="..","..",VLOOKUP($A276,'16-64 population'!$A$8:$L$432,Y$3,FALSE))</f>
        <v>53135</v>
      </c>
      <c r="Z276">
        <f>IF(H276="..","..",VLOOKUP($A276,'16-64 population'!$A$8:$L$432,Z$3,FALSE))</f>
        <v>53077</v>
      </c>
      <c r="AA276">
        <f>IF(I276="..","..",VLOOKUP($A276,'16-64 population'!$A$8:$L$432,AA$3,FALSE))</f>
        <v>53529</v>
      </c>
      <c r="AB276">
        <f>IF(J276="..","..",VLOOKUP($A276,'16-64 population'!$A$8:$L$432,AB$3,FALSE))</f>
        <v>53954</v>
      </c>
      <c r="AC276">
        <f>IF(K276="..","..",VLOOKUP($A276,'16-64 population'!$A$8:$L$432,AC$3,FALSE))</f>
        <v>54521</v>
      </c>
      <c r="AD276">
        <f>IF(L276="..","..",VLOOKUP($A276,'16-64 population'!$A$8:$L$432,AD$3,FALSE))</f>
        <v>54844</v>
      </c>
      <c r="AE276">
        <f>IF(M276="..","..",VLOOKUP($A276,'16-64 population'!$A$8:$L$432,AE$3,FALSE))</f>
        <v>54866</v>
      </c>
      <c r="AF276">
        <f>IF(N276="..","..",VLOOKUP($A276,'16-64 population'!$A$8:$L$432,AF$3,FALSE))</f>
        <v>55272</v>
      </c>
      <c r="AG276">
        <f>IF(O276="..","..",VLOOKUP($A276,'16-64 population'!$A$8:$M$432,AG$3,FALSE))</f>
        <v>55641</v>
      </c>
      <c r="AM276">
        <f t="shared" si="45"/>
        <v>2.351259334499558</v>
      </c>
      <c r="AN276">
        <f t="shared" si="46"/>
        <v>1.7156497090854841</v>
      </c>
      <c r="AO276">
        <f t="shared" si="47"/>
        <v>2.9039463886820553</v>
      </c>
      <c r="AP276">
        <f t="shared" si="48"/>
        <v>3.1993977604215678</v>
      </c>
      <c r="AQ276">
        <f t="shared" si="49"/>
        <v>1.5826064020197073</v>
      </c>
      <c r="AR276">
        <f t="shared" si="50"/>
        <v>1.9055091632572996</v>
      </c>
      <c r="AS276">
        <f t="shared" si="51"/>
        <v>1.7792934722170737</v>
      </c>
      <c r="AT276">
        <f t="shared" si="52"/>
        <v>0.20175712110929733</v>
      </c>
      <c r="AU276">
        <f t="shared" si="53"/>
        <v>0.71110786959375683</v>
      </c>
      <c r="AV276">
        <f t="shared" si="54"/>
        <v>2.1142419713483762</v>
      </c>
      <c r="AW276">
        <f t="shared" si="55"/>
        <v>1.5740338688666957</v>
      </c>
      <c r="AX276">
        <f t="shared" si="55"/>
        <v>1.4557610395212164</v>
      </c>
    </row>
    <row r="277" spans="1:50" x14ac:dyDescent="0.3">
      <c r="A277" t="s">
        <v>247</v>
      </c>
      <c r="B277" t="str">
        <f>VLOOKUP($A277,class!$A$1:$B$455,2,FALSE)</f>
        <v>Shire District</v>
      </c>
      <c r="C277" t="str">
        <f>IFERROR(VLOOKUP($A277,classifications!A$3:C$334,3,FALSE),VLOOKUP($A277,classifications!I$2:K$28,3,FALSE))</f>
        <v>Predominantly Rural</v>
      </c>
      <c r="D277">
        <f>VLOOKUP($A277,'table 1008C'!$C$10:$O$796,V$3,FALSE)</f>
        <v>215</v>
      </c>
      <c r="E277">
        <f>VLOOKUP($A277,'table 1008C'!$C$10:$O$796,W$3,FALSE)</f>
        <v>251</v>
      </c>
      <c r="F277">
        <f>VLOOKUP($A277,'table 1008C'!$C$10:$O$796,X$3,FALSE)</f>
        <v>172</v>
      </c>
      <c r="G277">
        <f>VLOOKUP($A277,'table 1008C'!$C$10:$O$796,Y$3,FALSE)</f>
        <v>122</v>
      </c>
      <c r="H277">
        <f>VLOOKUP($A277,'table 1008C'!$C$10:$O$796,Z$3,FALSE)</f>
        <v>119</v>
      </c>
      <c r="I277">
        <f>VLOOKUP($A277,'table 1008C'!$C$10:$O$796,AA$3,FALSE)</f>
        <v>102</v>
      </c>
      <c r="J277">
        <f>VLOOKUP($A277,'table 1008C'!$C$10:$O$796,AB$3,FALSE)</f>
        <v>180</v>
      </c>
      <c r="K277">
        <f>VLOOKUP($A277,'table 1008C'!$C$10:$O$796,AC$3,FALSE)</f>
        <v>28</v>
      </c>
      <c r="L277">
        <f>VLOOKUP($A277,'table 1008C'!$C$10:$O$796,AD$3,FALSE)</f>
        <v>139</v>
      </c>
      <c r="M277">
        <f>VLOOKUP($A277,'table 1008C'!$C$10:$O$796,AE$3,FALSE)</f>
        <v>90</v>
      </c>
      <c r="N277">
        <f>VLOOKUP($A277,'table 1008C'!$C$10:$O$796,AF$3,FALSE)</f>
        <v>169</v>
      </c>
      <c r="O277">
        <f>VLOOKUP($A277,'table 1008C'!$C$10:$O$796,AG$3,FALSE)</f>
        <v>58</v>
      </c>
      <c r="V277">
        <f>IF(D277="..","..",VLOOKUP($A277,'16-64 population'!$A$8:$L$432,V$3,FALSE))</f>
        <v>83162</v>
      </c>
      <c r="W277">
        <f>IF(E277="..","..",VLOOKUP($A277,'16-64 population'!$A$8:$L$432,W$3,FALSE))</f>
        <v>83404</v>
      </c>
      <c r="X277">
        <f>IF(F277="..","..",VLOOKUP($A277,'16-64 population'!$A$8:$L$432,X$3,FALSE))</f>
        <v>83638</v>
      </c>
      <c r="Y277">
        <f>IF(G277="..","..",VLOOKUP($A277,'16-64 population'!$A$8:$L$432,Y$3,FALSE))</f>
        <v>83398</v>
      </c>
      <c r="Z277">
        <f>IF(H277="..","..",VLOOKUP($A277,'16-64 population'!$A$8:$L$432,Z$3,FALSE))</f>
        <v>83564</v>
      </c>
      <c r="AA277">
        <f>IF(I277="..","..",VLOOKUP($A277,'16-64 population'!$A$8:$L$432,AA$3,FALSE))</f>
        <v>84135</v>
      </c>
      <c r="AB277">
        <f>IF(J277="..","..",VLOOKUP($A277,'16-64 population'!$A$8:$L$432,AB$3,FALSE))</f>
        <v>84011</v>
      </c>
      <c r="AC277">
        <f>IF(K277="..","..",VLOOKUP($A277,'16-64 population'!$A$8:$L$432,AC$3,FALSE))</f>
        <v>84432</v>
      </c>
      <c r="AD277">
        <f>IF(L277="..","..",VLOOKUP($A277,'16-64 population'!$A$8:$L$432,AD$3,FALSE))</f>
        <v>84188</v>
      </c>
      <c r="AE277">
        <f>IF(M277="..","..",VLOOKUP($A277,'16-64 population'!$A$8:$L$432,AE$3,FALSE))</f>
        <v>83595</v>
      </c>
      <c r="AF277">
        <f>IF(N277="..","..",VLOOKUP($A277,'16-64 population'!$A$8:$L$432,AF$3,FALSE))</f>
        <v>83293</v>
      </c>
      <c r="AG277">
        <f>IF(O277="..","..",VLOOKUP($A277,'16-64 population'!$A$8:$M$432,AG$3,FALSE))</f>
        <v>83429</v>
      </c>
      <c r="AM277">
        <f t="shared" si="45"/>
        <v>2.5853154084798344</v>
      </c>
      <c r="AN277">
        <f t="shared" si="46"/>
        <v>3.009447988106086</v>
      </c>
      <c r="AO277">
        <f t="shared" si="47"/>
        <v>2.0564815036227553</v>
      </c>
      <c r="AP277">
        <f t="shared" si="48"/>
        <v>1.4628648169020841</v>
      </c>
      <c r="AQ277">
        <f t="shared" si="49"/>
        <v>1.4240582068833469</v>
      </c>
      <c r="AR277">
        <f t="shared" si="50"/>
        <v>1.212337315029417</v>
      </c>
      <c r="AS277">
        <f t="shared" si="51"/>
        <v>2.1425765673542752</v>
      </c>
      <c r="AT277">
        <f t="shared" si="52"/>
        <v>0.33162781883646009</v>
      </c>
      <c r="AU277">
        <f t="shared" si="53"/>
        <v>1.6510666603316386</v>
      </c>
      <c r="AV277">
        <f t="shared" si="54"/>
        <v>1.0766194150367845</v>
      </c>
      <c r="AW277">
        <f t="shared" si="55"/>
        <v>2.0289820273012138</v>
      </c>
      <c r="AX277">
        <f t="shared" si="55"/>
        <v>0.69520190820937566</v>
      </c>
    </row>
    <row r="278" spans="1:50" x14ac:dyDescent="0.3">
      <c r="A278" t="s">
        <v>205</v>
      </c>
      <c r="B278" t="str">
        <f>VLOOKUP($A278,class!$A$1:$B$455,2,FALSE)</f>
        <v>Shire District</v>
      </c>
      <c r="C278" t="str">
        <f>IFERROR(VLOOKUP($A278,classifications!A$3:C$334,3,FALSE),VLOOKUP($A278,classifications!I$2:K$28,3,FALSE))</f>
        <v>Predominantly Rural</v>
      </c>
      <c r="D278">
        <f>VLOOKUP($A278,'table 1008C'!$C$10:$O$796,V$3,FALSE)</f>
        <v>94</v>
      </c>
      <c r="E278">
        <f>VLOOKUP($A278,'table 1008C'!$C$10:$O$796,W$3,FALSE)</f>
        <v>52</v>
      </c>
      <c r="F278">
        <f>VLOOKUP($A278,'table 1008C'!$C$10:$O$796,X$3,FALSE)</f>
        <v>67</v>
      </c>
      <c r="G278">
        <f>VLOOKUP($A278,'table 1008C'!$C$10:$O$796,Y$3,FALSE)</f>
        <v>69</v>
      </c>
      <c r="H278">
        <f>VLOOKUP($A278,'table 1008C'!$C$10:$O$796,Z$3,FALSE)</f>
        <v>83</v>
      </c>
      <c r="I278">
        <f>VLOOKUP($A278,'table 1008C'!$C$10:$O$796,AA$3,FALSE)</f>
        <v>226</v>
      </c>
      <c r="J278">
        <f>VLOOKUP($A278,'table 1008C'!$C$10:$O$796,AB$3,FALSE)</f>
        <v>68</v>
      </c>
      <c r="K278">
        <f>VLOOKUP($A278,'table 1008C'!$C$10:$O$796,AC$3,FALSE)</f>
        <v>102</v>
      </c>
      <c r="L278">
        <f>VLOOKUP($A278,'table 1008C'!$C$10:$O$796,AD$3,FALSE)</f>
        <v>76</v>
      </c>
      <c r="M278">
        <f>VLOOKUP($A278,'table 1008C'!$C$10:$O$796,AE$3,FALSE)</f>
        <v>112</v>
      </c>
      <c r="N278">
        <f>VLOOKUP($A278,'table 1008C'!$C$10:$O$796,AF$3,FALSE)</f>
        <v>53</v>
      </c>
      <c r="O278">
        <f>VLOOKUP($A278,'table 1008C'!$C$10:$O$796,AG$3,FALSE)</f>
        <v>44</v>
      </c>
      <c r="V278">
        <f>IF(D278="..","..",VLOOKUP($A278,'16-64 population'!$A$8:$L$432,V$3,FALSE))</f>
        <v>63840</v>
      </c>
      <c r="W278">
        <f>IF(E278="..","..",VLOOKUP($A278,'16-64 population'!$A$8:$L$432,W$3,FALSE))</f>
        <v>63419</v>
      </c>
      <c r="X278">
        <f>IF(F278="..","..",VLOOKUP($A278,'16-64 population'!$A$8:$L$432,X$3,FALSE))</f>
        <v>62571</v>
      </c>
      <c r="Y278">
        <f>IF(G278="..","..",VLOOKUP($A278,'16-64 population'!$A$8:$L$432,Y$3,FALSE))</f>
        <v>61469</v>
      </c>
      <c r="Z278">
        <f>IF(H278="..","..",VLOOKUP($A278,'16-64 population'!$A$8:$L$432,Z$3,FALSE))</f>
        <v>60962</v>
      </c>
      <c r="AA278">
        <f>IF(I278="..","..",VLOOKUP($A278,'16-64 population'!$A$8:$L$432,AA$3,FALSE))</f>
        <v>60363</v>
      </c>
      <c r="AB278">
        <f>IF(J278="..","..",VLOOKUP($A278,'16-64 population'!$A$8:$L$432,AB$3,FALSE))</f>
        <v>60035</v>
      </c>
      <c r="AC278">
        <f>IF(K278="..","..",VLOOKUP($A278,'16-64 population'!$A$8:$L$432,AC$3,FALSE))</f>
        <v>59824</v>
      </c>
      <c r="AD278">
        <f>IF(L278="..","..",VLOOKUP($A278,'16-64 population'!$A$8:$L$432,AD$3,FALSE))</f>
        <v>59862</v>
      </c>
      <c r="AE278">
        <f>IF(M278="..","..",VLOOKUP($A278,'16-64 population'!$A$8:$L$432,AE$3,FALSE))</f>
        <v>59766</v>
      </c>
      <c r="AF278">
        <f>IF(N278="..","..",VLOOKUP($A278,'16-64 population'!$A$8:$L$432,AF$3,FALSE))</f>
        <v>59580</v>
      </c>
      <c r="AG278">
        <f>IF(O278="..","..",VLOOKUP($A278,'16-64 population'!$A$8:$M$432,AG$3,FALSE))</f>
        <v>59419</v>
      </c>
      <c r="AM278">
        <f t="shared" si="45"/>
        <v>1.4724310776942355</v>
      </c>
      <c r="AN278">
        <f t="shared" si="46"/>
        <v>0.8199435500402088</v>
      </c>
      <c r="AO278">
        <f t="shared" si="47"/>
        <v>1.0707835898419396</v>
      </c>
      <c r="AP278">
        <f t="shared" si="48"/>
        <v>1.122517041110153</v>
      </c>
      <c r="AQ278">
        <f t="shared" si="49"/>
        <v>1.3615038876677275</v>
      </c>
      <c r="AR278">
        <f t="shared" si="50"/>
        <v>3.7440153736560475</v>
      </c>
      <c r="AS278">
        <f t="shared" si="51"/>
        <v>1.1326726076455402</v>
      </c>
      <c r="AT278">
        <f t="shared" si="52"/>
        <v>1.7050013372559509</v>
      </c>
      <c r="AU278">
        <f t="shared" si="53"/>
        <v>1.2695867161137282</v>
      </c>
      <c r="AV278">
        <f t="shared" si="54"/>
        <v>1.8739751698289999</v>
      </c>
      <c r="AW278">
        <f t="shared" si="55"/>
        <v>0.88956025511916759</v>
      </c>
      <c r="AX278">
        <f t="shared" si="55"/>
        <v>0.74050387923054917</v>
      </c>
    </row>
    <row r="279" spans="1:50" x14ac:dyDescent="0.3">
      <c r="A279" t="s">
        <v>284</v>
      </c>
      <c r="B279" t="str">
        <f>VLOOKUP($A279,class!$A$1:$B$455,2,FALSE)</f>
        <v>Shire District</v>
      </c>
      <c r="C279" t="str">
        <f>IFERROR(VLOOKUP($A279,classifications!A$3:C$334,3,FALSE),VLOOKUP($A279,classifications!I$2:K$28,3,FALSE))</f>
        <v>Predominantly Rural</v>
      </c>
      <c r="D279">
        <f>VLOOKUP($A279,'table 1008C'!$C$10:$O$796,V$3,FALSE)</f>
        <v>243</v>
      </c>
      <c r="E279">
        <f>VLOOKUP($A279,'table 1008C'!$C$10:$O$796,W$3,FALSE)</f>
        <v>185</v>
      </c>
      <c r="F279">
        <f>VLOOKUP($A279,'table 1008C'!$C$10:$O$796,X$3,FALSE)</f>
        <v>228</v>
      </c>
      <c r="G279">
        <f>VLOOKUP($A279,'table 1008C'!$C$10:$O$796,Y$3,FALSE)</f>
        <v>216</v>
      </c>
      <c r="H279">
        <f>VLOOKUP($A279,'table 1008C'!$C$10:$O$796,Z$3,FALSE)</f>
        <v>170</v>
      </c>
      <c r="I279">
        <f>VLOOKUP($A279,'table 1008C'!$C$10:$O$796,AA$3,FALSE)</f>
        <v>85</v>
      </c>
      <c r="J279">
        <f>VLOOKUP($A279,'table 1008C'!$C$10:$O$796,AB$3,FALSE)</f>
        <v>45</v>
      </c>
      <c r="K279">
        <f>VLOOKUP($A279,'table 1008C'!$C$10:$O$796,AC$3,FALSE)</f>
        <v>146</v>
      </c>
      <c r="L279">
        <f>VLOOKUP($A279,'table 1008C'!$C$10:$O$796,AD$3,FALSE)</f>
        <v>290</v>
      </c>
      <c r="M279">
        <f>VLOOKUP($A279,'table 1008C'!$C$10:$O$796,AE$3,FALSE)</f>
        <v>357</v>
      </c>
      <c r="N279">
        <f>VLOOKUP($A279,'table 1008C'!$C$10:$O$796,AF$3,FALSE)</f>
        <v>187</v>
      </c>
      <c r="O279">
        <f>VLOOKUP($A279,'table 1008C'!$C$10:$O$796,AG$3,FALSE)</f>
        <v>128</v>
      </c>
      <c r="V279">
        <f>IF(D279="..","..",VLOOKUP($A279,'16-64 population'!$A$8:$L$432,V$3,FALSE))</f>
        <v>73663</v>
      </c>
      <c r="W279">
        <f>IF(E279="..","..",VLOOKUP($A279,'16-64 population'!$A$8:$L$432,W$3,FALSE))</f>
        <v>74577</v>
      </c>
      <c r="X279">
        <f>IF(F279="..","..",VLOOKUP($A279,'16-64 population'!$A$8:$L$432,X$3,FALSE))</f>
        <v>75336</v>
      </c>
      <c r="Y279">
        <f>IF(G279="..","..",VLOOKUP($A279,'16-64 population'!$A$8:$L$432,Y$3,FALSE))</f>
        <v>75019</v>
      </c>
      <c r="Z279">
        <f>IF(H279="..","..",VLOOKUP($A279,'16-64 population'!$A$8:$L$432,Z$3,FALSE))</f>
        <v>75279</v>
      </c>
      <c r="AA279">
        <f>IF(I279="..","..",VLOOKUP($A279,'16-64 population'!$A$8:$L$432,AA$3,FALSE))</f>
        <v>75795</v>
      </c>
      <c r="AB279">
        <f>IF(J279="..","..",VLOOKUP($A279,'16-64 population'!$A$8:$L$432,AB$3,FALSE))</f>
        <v>76719</v>
      </c>
      <c r="AC279">
        <f>IF(K279="..","..",VLOOKUP($A279,'16-64 population'!$A$8:$L$432,AC$3,FALSE))</f>
        <v>77437</v>
      </c>
      <c r="AD279">
        <f>IF(L279="..","..",VLOOKUP($A279,'16-64 population'!$A$8:$L$432,AD$3,FALSE))</f>
        <v>78846</v>
      </c>
      <c r="AE279">
        <f>IF(M279="..","..",VLOOKUP($A279,'16-64 population'!$A$8:$L$432,AE$3,FALSE))</f>
        <v>79995</v>
      </c>
      <c r="AF279">
        <f>IF(N279="..","..",VLOOKUP($A279,'16-64 population'!$A$8:$L$432,AF$3,FALSE))</f>
        <v>81509</v>
      </c>
      <c r="AG279">
        <f>IF(O279="..","..",VLOOKUP($A279,'16-64 population'!$A$8:$M$432,AG$3,FALSE))</f>
        <v>82791</v>
      </c>
      <c r="AM279">
        <f t="shared" si="45"/>
        <v>3.2988067279366846</v>
      </c>
      <c r="AN279">
        <f t="shared" si="46"/>
        <v>2.4806575753918767</v>
      </c>
      <c r="AO279">
        <f t="shared" si="47"/>
        <v>3.0264415418923223</v>
      </c>
      <c r="AP279">
        <f t="shared" si="48"/>
        <v>2.8792705847851874</v>
      </c>
      <c r="AQ279">
        <f t="shared" si="49"/>
        <v>2.2582659174537389</v>
      </c>
      <c r="AR279">
        <f t="shared" si="50"/>
        <v>1.1214460056731974</v>
      </c>
      <c r="AS279">
        <f t="shared" si="51"/>
        <v>0.58655613342196855</v>
      </c>
      <c r="AT279">
        <f t="shared" si="52"/>
        <v>1.8854036184253007</v>
      </c>
      <c r="AU279">
        <f t="shared" si="53"/>
        <v>3.6780559571823552</v>
      </c>
      <c r="AV279">
        <f t="shared" si="54"/>
        <v>4.4627789236827295</v>
      </c>
      <c r="AW279">
        <f t="shared" si="55"/>
        <v>2.2942251775877511</v>
      </c>
      <c r="AX279">
        <f t="shared" si="55"/>
        <v>1.5460617699991546</v>
      </c>
    </row>
    <row r="280" spans="1:50" x14ac:dyDescent="0.3">
      <c r="A280" t="s">
        <v>312</v>
      </c>
      <c r="B280" t="str">
        <f>VLOOKUP($A280,class!$A$1:$B$455,2,FALSE)</f>
        <v>Shire District</v>
      </c>
      <c r="C280" t="str">
        <f>IFERROR(VLOOKUP($A280,classifications!A$3:C$334,3,FALSE),VLOOKUP($A280,classifications!I$2:K$28,3,FALSE))</f>
        <v>Predominantly Rural</v>
      </c>
      <c r="D280">
        <f>VLOOKUP($A280,'table 1008C'!$C$10:$O$796,V$3,FALSE)</f>
        <v>13</v>
      </c>
      <c r="E280">
        <f>VLOOKUP($A280,'table 1008C'!$C$10:$O$796,W$3,FALSE)</f>
        <v>66</v>
      </c>
      <c r="F280">
        <f>VLOOKUP($A280,'table 1008C'!$C$10:$O$796,X$3,FALSE)</f>
        <v>134</v>
      </c>
      <c r="G280">
        <f>VLOOKUP($A280,'table 1008C'!$C$10:$O$796,Y$3,FALSE)</f>
        <v>24</v>
      </c>
      <c r="H280">
        <f>VLOOKUP($A280,'table 1008C'!$C$10:$O$796,Z$3,FALSE)</f>
        <v>88</v>
      </c>
      <c r="I280">
        <f>VLOOKUP($A280,'table 1008C'!$C$10:$O$796,AA$3,FALSE)</f>
        <v>121</v>
      </c>
      <c r="J280">
        <f>VLOOKUP($A280,'table 1008C'!$C$10:$O$796,AB$3,FALSE)</f>
        <v>75</v>
      </c>
      <c r="K280">
        <f>VLOOKUP($A280,'table 1008C'!$C$10:$O$796,AC$3,FALSE)</f>
        <v>130</v>
      </c>
      <c r="L280">
        <f>VLOOKUP($A280,'table 1008C'!$C$10:$O$796,AD$3,FALSE)</f>
        <v>145</v>
      </c>
      <c r="M280">
        <f>VLOOKUP($A280,'table 1008C'!$C$10:$O$796,AE$3,FALSE)</f>
        <v>196</v>
      </c>
      <c r="N280">
        <f>VLOOKUP($A280,'table 1008C'!$C$10:$O$796,AF$3,FALSE)</f>
        <v>87</v>
      </c>
      <c r="O280">
        <f>VLOOKUP($A280,'table 1008C'!$C$10:$O$796,AG$3,FALSE)</f>
        <v>62</v>
      </c>
      <c r="V280">
        <f>IF(D280="..","..",VLOOKUP($A280,'16-64 population'!$A$8:$L$432,V$3,FALSE))</f>
        <v>55179</v>
      </c>
      <c r="W280">
        <f>IF(E280="..","..",VLOOKUP($A280,'16-64 population'!$A$8:$L$432,W$3,FALSE))</f>
        <v>54765</v>
      </c>
      <c r="X280">
        <f>IF(F280="..","..",VLOOKUP($A280,'16-64 population'!$A$8:$L$432,X$3,FALSE))</f>
        <v>54224</v>
      </c>
      <c r="Y280">
        <f>IF(G280="..","..",VLOOKUP($A280,'16-64 population'!$A$8:$L$432,Y$3,FALSE))</f>
        <v>53856</v>
      </c>
      <c r="Z280">
        <f>IF(H280="..","..",VLOOKUP($A280,'16-64 population'!$A$8:$L$432,Z$3,FALSE))</f>
        <v>53997</v>
      </c>
      <c r="AA280">
        <f>IF(I280="..","..",VLOOKUP($A280,'16-64 population'!$A$8:$L$432,AA$3,FALSE))</f>
        <v>54106</v>
      </c>
      <c r="AB280">
        <f>IF(J280="..","..",VLOOKUP($A280,'16-64 population'!$A$8:$L$432,AB$3,FALSE))</f>
        <v>54387</v>
      </c>
      <c r="AC280">
        <f>IF(K280="..","..",VLOOKUP($A280,'16-64 population'!$A$8:$L$432,AC$3,FALSE))</f>
        <v>54571</v>
      </c>
      <c r="AD280">
        <f>IF(L280="..","..",VLOOKUP($A280,'16-64 population'!$A$8:$L$432,AD$3,FALSE))</f>
        <v>55070</v>
      </c>
      <c r="AE280">
        <f>IF(M280="..","..",VLOOKUP($A280,'16-64 population'!$A$8:$L$432,AE$3,FALSE))</f>
        <v>55933</v>
      </c>
      <c r="AF280">
        <f>IF(N280="..","..",VLOOKUP($A280,'16-64 population'!$A$8:$L$432,AF$3,FALSE))</f>
        <v>57173</v>
      </c>
      <c r="AG280">
        <f>IF(O280="..","..",VLOOKUP($A280,'16-64 population'!$A$8:$M$432,AG$3,FALSE))</f>
        <v>57816</v>
      </c>
      <c r="AM280">
        <f t="shared" si="45"/>
        <v>0.23559687562297249</v>
      </c>
      <c r="AN280">
        <f t="shared" si="46"/>
        <v>1.2051492741714598</v>
      </c>
      <c r="AO280">
        <f t="shared" si="47"/>
        <v>2.4712304514606078</v>
      </c>
      <c r="AP280">
        <f t="shared" si="48"/>
        <v>0.44563279857397503</v>
      </c>
      <c r="AQ280">
        <f t="shared" si="49"/>
        <v>1.629720169639054</v>
      </c>
      <c r="AR280">
        <f t="shared" si="50"/>
        <v>2.2363508668169887</v>
      </c>
      <c r="AS280">
        <f t="shared" si="51"/>
        <v>1.3790060124662142</v>
      </c>
      <c r="AT280">
        <f t="shared" si="52"/>
        <v>2.3822176613952468</v>
      </c>
      <c r="AU280">
        <f t="shared" si="53"/>
        <v>2.6330125295078992</v>
      </c>
      <c r="AV280">
        <f t="shared" si="54"/>
        <v>3.5041925160459835</v>
      </c>
      <c r="AW280">
        <f t="shared" si="55"/>
        <v>1.5216973046717857</v>
      </c>
      <c r="AX280">
        <f t="shared" si="55"/>
        <v>1.072367510723675</v>
      </c>
    </row>
    <row r="281" spans="1:50" x14ac:dyDescent="0.3">
      <c r="A281" t="s">
        <v>58</v>
      </c>
      <c r="B281" t="str">
        <f>VLOOKUP($A281,class!$A$1:$B$455,2,FALSE)</f>
        <v>Shire District</v>
      </c>
      <c r="C281" t="str">
        <f>IFERROR(VLOOKUP($A281,classifications!A$3:C$334,3,FALSE),VLOOKUP($A281,classifications!I$2:K$28,3,FALSE))</f>
        <v>Predominantly Rural</v>
      </c>
      <c r="D281">
        <f>VLOOKUP($A281,'table 1008C'!$C$10:$O$796,V$3,FALSE)</f>
        <v>132</v>
      </c>
      <c r="E281">
        <f>VLOOKUP($A281,'table 1008C'!$C$10:$O$796,W$3,FALSE)</f>
        <v>51</v>
      </c>
      <c r="F281">
        <f>VLOOKUP($A281,'table 1008C'!$C$10:$O$796,X$3,FALSE)</f>
        <v>210</v>
      </c>
      <c r="G281">
        <f>VLOOKUP($A281,'table 1008C'!$C$10:$O$796,Y$3,FALSE)</f>
        <v>205</v>
      </c>
      <c r="H281">
        <f>VLOOKUP($A281,'table 1008C'!$C$10:$O$796,Z$3,FALSE)</f>
        <v>204</v>
      </c>
      <c r="I281">
        <f>VLOOKUP($A281,'table 1008C'!$C$10:$O$796,AA$3,FALSE)</f>
        <v>167</v>
      </c>
      <c r="J281">
        <f>VLOOKUP($A281,'table 1008C'!$C$10:$O$796,AB$3,FALSE)</f>
        <v>151</v>
      </c>
      <c r="K281">
        <f>VLOOKUP($A281,'table 1008C'!$C$10:$O$796,AC$3,FALSE)</f>
        <v>196</v>
      </c>
      <c r="L281">
        <f>VLOOKUP($A281,'table 1008C'!$C$10:$O$796,AD$3,FALSE)</f>
        <v>179</v>
      </c>
      <c r="M281">
        <f>VLOOKUP($A281,'table 1008C'!$C$10:$O$796,AE$3,FALSE)</f>
        <v>319</v>
      </c>
      <c r="N281">
        <f>VLOOKUP($A281,'table 1008C'!$C$10:$O$796,AF$3,FALSE)</f>
        <v>463</v>
      </c>
      <c r="O281">
        <f>VLOOKUP($A281,'table 1008C'!$C$10:$O$796,AG$3,FALSE)</f>
        <v>210</v>
      </c>
      <c r="V281">
        <f>IF(D281="..","..",VLOOKUP($A281,'16-64 population'!$A$8:$L$432,V$3,FALSE))</f>
        <v>84396</v>
      </c>
      <c r="W281">
        <f>IF(E281="..","..",VLOOKUP($A281,'16-64 population'!$A$8:$L$432,W$3,FALSE))</f>
        <v>84174</v>
      </c>
      <c r="X281">
        <f>IF(F281="..","..",VLOOKUP($A281,'16-64 population'!$A$8:$L$432,X$3,FALSE))</f>
        <v>84255</v>
      </c>
      <c r="Y281">
        <f>IF(G281="..","..",VLOOKUP($A281,'16-64 population'!$A$8:$L$432,Y$3,FALSE))</f>
        <v>83813</v>
      </c>
      <c r="Z281">
        <f>IF(H281="..","..",VLOOKUP($A281,'16-64 population'!$A$8:$L$432,Z$3,FALSE))</f>
        <v>83666</v>
      </c>
      <c r="AA281">
        <f>IF(I281="..","..",VLOOKUP($A281,'16-64 population'!$A$8:$L$432,AA$3,FALSE))</f>
        <v>84069</v>
      </c>
      <c r="AB281">
        <f>IF(J281="..","..",VLOOKUP($A281,'16-64 population'!$A$8:$L$432,AB$3,FALSE))</f>
        <v>84075</v>
      </c>
      <c r="AC281">
        <f>IF(K281="..","..",VLOOKUP($A281,'16-64 population'!$A$8:$L$432,AC$3,FALSE))</f>
        <v>84296</v>
      </c>
      <c r="AD281">
        <f>IF(L281="..","..",VLOOKUP($A281,'16-64 population'!$A$8:$L$432,AD$3,FALSE))</f>
        <v>84195</v>
      </c>
      <c r="AE281">
        <f>IF(M281="..","..",VLOOKUP($A281,'16-64 population'!$A$8:$L$432,AE$3,FALSE))</f>
        <v>84230</v>
      </c>
      <c r="AF281">
        <f>IF(N281="..","..",VLOOKUP($A281,'16-64 population'!$A$8:$L$432,AF$3,FALSE))</f>
        <v>84763</v>
      </c>
      <c r="AG281">
        <f>IF(O281="..","..",VLOOKUP($A281,'16-64 population'!$A$8:$M$432,AG$3,FALSE))</f>
        <v>85619</v>
      </c>
      <c r="AM281">
        <f t="shared" si="45"/>
        <v>1.5640551684913977</v>
      </c>
      <c r="AN281">
        <f t="shared" si="46"/>
        <v>0.60588780383491336</v>
      </c>
      <c r="AO281">
        <f t="shared" si="47"/>
        <v>2.4924336834609222</v>
      </c>
      <c r="AP281">
        <f t="shared" si="48"/>
        <v>2.4459212771288463</v>
      </c>
      <c r="AQ281">
        <f t="shared" si="49"/>
        <v>2.4382664403700427</v>
      </c>
      <c r="AR281">
        <f t="shared" si="50"/>
        <v>1.9864635002200572</v>
      </c>
      <c r="AS281">
        <f t="shared" si="51"/>
        <v>1.7960154623847755</v>
      </c>
      <c r="AT281">
        <f t="shared" si="52"/>
        <v>2.3251399829173387</v>
      </c>
      <c r="AU281">
        <f t="shared" si="53"/>
        <v>2.1260169843814953</v>
      </c>
      <c r="AV281">
        <f t="shared" si="54"/>
        <v>3.7872491986228183</v>
      </c>
      <c r="AW281">
        <f t="shared" si="55"/>
        <v>5.4622889704234154</v>
      </c>
      <c r="AX281">
        <f t="shared" si="55"/>
        <v>2.4527266144196966</v>
      </c>
    </row>
    <row r="282" spans="1:50" x14ac:dyDescent="0.3">
      <c r="A282" t="s">
        <v>129</v>
      </c>
      <c r="B282" t="str">
        <f>VLOOKUP($A282,class!$A$1:$B$455,2,FALSE)</f>
        <v>Shire District</v>
      </c>
      <c r="C282" t="str">
        <f>IFERROR(VLOOKUP($A282,classifications!A$3:C$334,3,FALSE),VLOOKUP($A282,classifications!I$2:K$28,3,FALSE))</f>
        <v>Predominantly Urban</v>
      </c>
      <c r="D282">
        <f>VLOOKUP($A282,'table 1008C'!$C$10:$O$796,V$3,FALSE)</f>
        <v>25</v>
      </c>
      <c r="E282">
        <f>VLOOKUP($A282,'table 1008C'!$C$10:$O$796,W$3,FALSE)</f>
        <v>40</v>
      </c>
      <c r="F282">
        <f>VLOOKUP($A282,'table 1008C'!$C$10:$O$796,X$3,FALSE)</f>
        <v>33</v>
      </c>
      <c r="G282">
        <f>VLOOKUP($A282,'table 1008C'!$C$10:$O$796,Y$3,FALSE)</f>
        <v>29</v>
      </c>
      <c r="H282">
        <f>VLOOKUP($A282,'table 1008C'!$C$10:$O$796,Z$3,FALSE)</f>
        <v>38</v>
      </c>
      <c r="I282">
        <f>VLOOKUP($A282,'table 1008C'!$C$10:$O$796,AA$3,FALSE)</f>
        <v>82</v>
      </c>
      <c r="J282">
        <f>VLOOKUP($A282,'table 1008C'!$C$10:$O$796,AB$3,FALSE)</f>
        <v>101</v>
      </c>
      <c r="K282">
        <f>VLOOKUP($A282,'table 1008C'!$C$10:$O$796,AC$3,FALSE)</f>
        <v>66</v>
      </c>
      <c r="L282">
        <f>VLOOKUP($A282,'table 1008C'!$C$10:$O$796,AD$3,FALSE)</f>
        <v>24</v>
      </c>
      <c r="M282">
        <f>VLOOKUP($A282,'table 1008C'!$C$10:$O$796,AE$3,FALSE)</f>
        <v>98</v>
      </c>
      <c r="N282">
        <f>VLOOKUP($A282,'table 1008C'!$C$10:$O$796,AF$3,FALSE)</f>
        <v>205</v>
      </c>
      <c r="O282">
        <f>VLOOKUP($A282,'table 1008C'!$C$10:$O$796,AG$3,FALSE)</f>
        <v>37</v>
      </c>
      <c r="V282">
        <f>IF(D282="..","..",VLOOKUP($A282,'16-64 population'!$A$8:$L$432,V$3,FALSE))</f>
        <v>70018</v>
      </c>
      <c r="W282">
        <f>IF(E282="..","..",VLOOKUP($A282,'16-64 population'!$A$8:$L$432,W$3,FALSE))</f>
        <v>69838</v>
      </c>
      <c r="X282">
        <f>IF(F282="..","..",VLOOKUP($A282,'16-64 population'!$A$8:$L$432,X$3,FALSE))</f>
        <v>69640</v>
      </c>
      <c r="Y282">
        <f>IF(G282="..","..",VLOOKUP($A282,'16-64 population'!$A$8:$L$432,Y$3,FALSE))</f>
        <v>68629</v>
      </c>
      <c r="Z282">
        <f>IF(H282="..","..",VLOOKUP($A282,'16-64 population'!$A$8:$L$432,Z$3,FALSE))</f>
        <v>68085</v>
      </c>
      <c r="AA282">
        <f>IF(I282="..","..",VLOOKUP($A282,'16-64 population'!$A$8:$L$432,AA$3,FALSE))</f>
        <v>67744</v>
      </c>
      <c r="AB282">
        <f>IF(J282="..","..",VLOOKUP($A282,'16-64 population'!$A$8:$L$432,AB$3,FALSE))</f>
        <v>67538</v>
      </c>
      <c r="AC282">
        <f>IF(K282="..","..",VLOOKUP($A282,'16-64 population'!$A$8:$L$432,AC$3,FALSE))</f>
        <v>67379</v>
      </c>
      <c r="AD282">
        <f>IF(L282="..","..",VLOOKUP($A282,'16-64 population'!$A$8:$L$432,AD$3,FALSE))</f>
        <v>67157</v>
      </c>
      <c r="AE282">
        <f>IF(M282="..","..",VLOOKUP($A282,'16-64 population'!$A$8:$L$432,AE$3,FALSE))</f>
        <v>66937</v>
      </c>
      <c r="AF282">
        <f>IF(N282="..","..",VLOOKUP($A282,'16-64 population'!$A$8:$L$432,AF$3,FALSE))</f>
        <v>66813</v>
      </c>
      <c r="AG282">
        <f>IF(O282="..","..",VLOOKUP($A282,'16-64 population'!$A$8:$M$432,AG$3,FALSE))</f>
        <v>67063</v>
      </c>
      <c r="AM282">
        <f t="shared" si="45"/>
        <v>0.35705104401725268</v>
      </c>
      <c r="AN282">
        <f t="shared" si="46"/>
        <v>0.57275408803230343</v>
      </c>
      <c r="AO282">
        <f t="shared" si="47"/>
        <v>0.47386559448592763</v>
      </c>
      <c r="AP282">
        <f t="shared" si="48"/>
        <v>0.42256189074589456</v>
      </c>
      <c r="AQ282">
        <f t="shared" si="49"/>
        <v>0.55812587207167519</v>
      </c>
      <c r="AR282">
        <f t="shared" si="50"/>
        <v>1.2104393008974965</v>
      </c>
      <c r="AS282">
        <f t="shared" si="51"/>
        <v>1.4954544108501882</v>
      </c>
      <c r="AT282">
        <f t="shared" si="52"/>
        <v>0.97953368260140394</v>
      </c>
      <c r="AU282">
        <f t="shared" si="53"/>
        <v>0.35737153237934988</v>
      </c>
      <c r="AV282">
        <f t="shared" si="54"/>
        <v>1.4640632236281879</v>
      </c>
      <c r="AW282">
        <f t="shared" si="55"/>
        <v>3.0682651579782378</v>
      </c>
      <c r="AX282">
        <f t="shared" si="55"/>
        <v>0.55172002445461732</v>
      </c>
    </row>
    <row r="283" spans="1:50" x14ac:dyDescent="0.3">
      <c r="A283" t="s">
        <v>116</v>
      </c>
      <c r="B283" t="str">
        <f>VLOOKUP($A283,class!$A$1:$B$455,2,FALSE)</f>
        <v>Shire District</v>
      </c>
      <c r="C283" t="str">
        <f>IFERROR(VLOOKUP($A283,classifications!A$3:C$334,3,FALSE),VLOOKUP($A283,classifications!I$2:K$28,3,FALSE))</f>
        <v>Predominantly Rural</v>
      </c>
      <c r="D283">
        <f>VLOOKUP($A283,'table 1008C'!$C$10:$O$796,V$3,FALSE)</f>
        <v>286</v>
      </c>
      <c r="E283">
        <f>VLOOKUP($A283,'table 1008C'!$C$10:$O$796,W$3,FALSE)</f>
        <v>468</v>
      </c>
      <c r="F283">
        <f>VLOOKUP($A283,'table 1008C'!$C$10:$O$796,X$3,FALSE)</f>
        <v>333</v>
      </c>
      <c r="G283">
        <f>VLOOKUP($A283,'table 1008C'!$C$10:$O$796,Y$3,FALSE)</f>
        <v>67</v>
      </c>
      <c r="H283">
        <f>VLOOKUP($A283,'table 1008C'!$C$10:$O$796,Z$3,FALSE)</f>
        <v>231</v>
      </c>
      <c r="I283">
        <f>VLOOKUP($A283,'table 1008C'!$C$10:$O$796,AA$3,FALSE)</f>
        <v>214</v>
      </c>
      <c r="J283">
        <f>VLOOKUP($A283,'table 1008C'!$C$10:$O$796,AB$3,FALSE)</f>
        <v>117</v>
      </c>
      <c r="K283">
        <f>VLOOKUP($A283,'table 1008C'!$C$10:$O$796,AC$3,FALSE)</f>
        <v>34</v>
      </c>
      <c r="L283">
        <f>VLOOKUP($A283,'table 1008C'!$C$10:$O$796,AD$3,FALSE)</f>
        <v>99</v>
      </c>
      <c r="M283">
        <f>VLOOKUP($A283,'table 1008C'!$C$10:$O$796,AE$3,FALSE)</f>
        <v>59</v>
      </c>
      <c r="N283">
        <f>VLOOKUP($A283,'table 1008C'!$C$10:$O$796,AF$3,FALSE)</f>
        <v>72</v>
      </c>
      <c r="O283">
        <f>VLOOKUP($A283,'table 1008C'!$C$10:$O$796,AG$3,FALSE)</f>
        <v>190</v>
      </c>
      <c r="V283">
        <f>IF(D283="..","..",VLOOKUP($A283,'16-64 population'!$A$8:$L$432,V$3,FALSE))</f>
        <v>98436</v>
      </c>
      <c r="W283">
        <f>IF(E283="..","..",VLOOKUP($A283,'16-64 population'!$A$8:$L$432,W$3,FALSE))</f>
        <v>97934</v>
      </c>
      <c r="X283">
        <f>IF(F283="..","..",VLOOKUP($A283,'16-64 population'!$A$8:$L$432,X$3,FALSE))</f>
        <v>98189</v>
      </c>
      <c r="Y283">
        <f>IF(G283="..","..",VLOOKUP($A283,'16-64 population'!$A$8:$L$432,Y$3,FALSE))</f>
        <v>97486</v>
      </c>
      <c r="Z283">
        <f>IF(H283="..","..",VLOOKUP($A283,'16-64 population'!$A$8:$L$432,Z$3,FALSE))</f>
        <v>97120</v>
      </c>
      <c r="AA283">
        <f>IF(I283="..","..",VLOOKUP($A283,'16-64 population'!$A$8:$L$432,AA$3,FALSE))</f>
        <v>96935</v>
      </c>
      <c r="AB283">
        <f>IF(J283="..","..",VLOOKUP($A283,'16-64 population'!$A$8:$L$432,AB$3,FALSE))</f>
        <v>96681</v>
      </c>
      <c r="AC283">
        <f>IF(K283="..","..",VLOOKUP($A283,'16-64 population'!$A$8:$L$432,AC$3,FALSE))</f>
        <v>96718</v>
      </c>
      <c r="AD283">
        <f>IF(L283="..","..",VLOOKUP($A283,'16-64 population'!$A$8:$L$432,AD$3,FALSE))</f>
        <v>96462</v>
      </c>
      <c r="AE283">
        <f>IF(M283="..","..",VLOOKUP($A283,'16-64 population'!$A$8:$L$432,AE$3,FALSE))</f>
        <v>96056</v>
      </c>
      <c r="AF283">
        <f>IF(N283="..","..",VLOOKUP($A283,'16-64 population'!$A$8:$L$432,AF$3,FALSE))</f>
        <v>95663</v>
      </c>
      <c r="AG283">
        <f>IF(O283="..","..",VLOOKUP($A283,'16-64 population'!$A$8:$M$432,AG$3,FALSE))</f>
        <v>95417</v>
      </c>
      <c r="AM283">
        <f t="shared" si="45"/>
        <v>2.9054410987849972</v>
      </c>
      <c r="AN283">
        <f t="shared" si="46"/>
        <v>4.7787285314599632</v>
      </c>
      <c r="AO283">
        <f t="shared" si="47"/>
        <v>3.3914185906771639</v>
      </c>
      <c r="AP283">
        <f t="shared" si="48"/>
        <v>0.6872781732761627</v>
      </c>
      <c r="AQ283">
        <f t="shared" si="49"/>
        <v>2.378500823723229</v>
      </c>
      <c r="AR283">
        <f t="shared" si="50"/>
        <v>2.207664930107804</v>
      </c>
      <c r="AS283">
        <f t="shared" si="51"/>
        <v>1.2101653892698669</v>
      </c>
      <c r="AT283">
        <f t="shared" si="52"/>
        <v>0.35153745941810211</v>
      </c>
      <c r="AU283">
        <f t="shared" si="53"/>
        <v>1.0263108788953164</v>
      </c>
      <c r="AV283">
        <f t="shared" si="54"/>
        <v>0.61422503539601903</v>
      </c>
      <c r="AW283">
        <f t="shared" si="55"/>
        <v>0.75264208732738891</v>
      </c>
      <c r="AX283">
        <f t="shared" si="55"/>
        <v>1.9912594191810684</v>
      </c>
    </row>
    <row r="284" spans="1:50" x14ac:dyDescent="0.3">
      <c r="A284" t="s">
        <v>175</v>
      </c>
      <c r="B284" t="str">
        <f>VLOOKUP($A284,class!$A$1:$B$455,2,FALSE)</f>
        <v>Shire District</v>
      </c>
      <c r="C284" t="str">
        <f>IFERROR(VLOOKUP($A284,classifications!A$3:C$334,3,FALSE),VLOOKUP($A284,classifications!I$2:K$28,3,FALSE))</f>
        <v>Urban with Significant Rural</v>
      </c>
      <c r="D284">
        <f>VLOOKUP($A284,'table 1008C'!$C$10:$O$796,V$3,FALSE)</f>
        <v>86</v>
      </c>
      <c r="E284">
        <f>VLOOKUP($A284,'table 1008C'!$C$10:$O$796,W$3,FALSE)</f>
        <v>96</v>
      </c>
      <c r="F284">
        <f>VLOOKUP($A284,'table 1008C'!$C$10:$O$796,X$3,FALSE)</f>
        <v>72</v>
      </c>
      <c r="G284">
        <f>VLOOKUP($A284,'table 1008C'!$C$10:$O$796,Y$3,FALSE)</f>
        <v>26</v>
      </c>
      <c r="H284">
        <f>VLOOKUP($A284,'table 1008C'!$C$10:$O$796,Z$3,FALSE)</f>
        <v>29</v>
      </c>
      <c r="I284">
        <f>VLOOKUP($A284,'table 1008C'!$C$10:$O$796,AA$3,FALSE)</f>
        <v>157</v>
      </c>
      <c r="J284">
        <f>VLOOKUP($A284,'table 1008C'!$C$10:$O$796,AB$3,FALSE)</f>
        <v>71</v>
      </c>
      <c r="K284">
        <f>VLOOKUP($A284,'table 1008C'!$C$10:$O$796,AC$3,FALSE)</f>
        <v>69</v>
      </c>
      <c r="L284">
        <f>VLOOKUP($A284,'table 1008C'!$C$10:$O$796,AD$3,FALSE)</f>
        <v>88</v>
      </c>
      <c r="M284">
        <f>VLOOKUP($A284,'table 1008C'!$C$10:$O$796,AE$3,FALSE)</f>
        <v>134</v>
      </c>
      <c r="N284">
        <f>VLOOKUP($A284,'table 1008C'!$C$10:$O$796,AF$3,FALSE)</f>
        <v>85</v>
      </c>
      <c r="O284">
        <f>VLOOKUP($A284,'table 1008C'!$C$10:$O$796,AG$3,FALSE)</f>
        <v>26</v>
      </c>
      <c r="V284">
        <f>IF(D284="..","..",VLOOKUP($A284,'16-64 population'!$A$8:$L$432,V$3,FALSE))</f>
        <v>68101</v>
      </c>
      <c r="W284">
        <f>IF(E284="..","..",VLOOKUP($A284,'16-64 population'!$A$8:$L$432,W$3,FALSE))</f>
        <v>68050</v>
      </c>
      <c r="X284">
        <f>IF(F284="..","..",VLOOKUP($A284,'16-64 population'!$A$8:$L$432,X$3,FALSE))</f>
        <v>68051</v>
      </c>
      <c r="Y284">
        <f>IF(G284="..","..",VLOOKUP($A284,'16-64 population'!$A$8:$L$432,Y$3,FALSE))</f>
        <v>67208</v>
      </c>
      <c r="Z284">
        <f>IF(H284="..","..",VLOOKUP($A284,'16-64 population'!$A$8:$L$432,Z$3,FALSE))</f>
        <v>68428</v>
      </c>
      <c r="AA284">
        <f>IF(I284="..","..",VLOOKUP($A284,'16-64 population'!$A$8:$L$432,AA$3,FALSE))</f>
        <v>68127</v>
      </c>
      <c r="AB284">
        <f>IF(J284="..","..",VLOOKUP($A284,'16-64 population'!$A$8:$L$432,AB$3,FALSE))</f>
        <v>67644</v>
      </c>
      <c r="AC284">
        <f>IF(K284="..","..",VLOOKUP($A284,'16-64 population'!$A$8:$L$432,AC$3,FALSE))</f>
        <v>67477</v>
      </c>
      <c r="AD284">
        <f>IF(L284="..","..",VLOOKUP($A284,'16-64 population'!$A$8:$L$432,AD$3,FALSE))</f>
        <v>67807</v>
      </c>
      <c r="AE284">
        <f>IF(M284="..","..",VLOOKUP($A284,'16-64 population'!$A$8:$L$432,AE$3,FALSE))</f>
        <v>67351</v>
      </c>
      <c r="AF284">
        <f>IF(N284="..","..",VLOOKUP($A284,'16-64 population'!$A$8:$L$432,AF$3,FALSE))</f>
        <v>67179</v>
      </c>
      <c r="AG284">
        <f>IF(O284="..","..",VLOOKUP($A284,'16-64 population'!$A$8:$M$432,AG$3,FALSE))</f>
        <v>66917</v>
      </c>
      <c r="AM284">
        <f t="shared" si="45"/>
        <v>1.2628302080733029</v>
      </c>
      <c r="AN284">
        <f t="shared" si="46"/>
        <v>1.4107274063188833</v>
      </c>
      <c r="AO284">
        <f t="shared" si="47"/>
        <v>1.0580300069065847</v>
      </c>
      <c r="AP284">
        <f t="shared" si="48"/>
        <v>0.38685870729675037</v>
      </c>
      <c r="AQ284">
        <f t="shared" si="49"/>
        <v>0.42380312152919858</v>
      </c>
      <c r="AR284">
        <f t="shared" si="50"/>
        <v>2.3045195003449441</v>
      </c>
      <c r="AS284">
        <f t="shared" si="51"/>
        <v>1.0496126781384896</v>
      </c>
      <c r="AT284">
        <f t="shared" si="52"/>
        <v>1.0225706537042252</v>
      </c>
      <c r="AU284">
        <f t="shared" si="53"/>
        <v>1.2978011119795891</v>
      </c>
      <c r="AV284">
        <f t="shared" si="54"/>
        <v>1.9895769921753204</v>
      </c>
      <c r="AW284">
        <f t="shared" si="55"/>
        <v>1.265276351240715</v>
      </c>
      <c r="AX284">
        <f t="shared" si="55"/>
        <v>0.38854102843821448</v>
      </c>
    </row>
    <row r="285" spans="1:50" x14ac:dyDescent="0.3">
      <c r="A285" t="s">
        <v>8</v>
      </c>
      <c r="B285" t="str">
        <f>VLOOKUP($A285,class!$A$1:$B$455,2,FALSE)</f>
        <v>Metropolitan District</v>
      </c>
      <c r="C285" t="str">
        <f>IFERROR(VLOOKUP($A285,classifications!A$3:C$334,3,FALSE),VLOOKUP($A285,classifications!I$2:K$28,3,FALSE))</f>
        <v>Predominantly Urban</v>
      </c>
      <c r="D285">
        <f>VLOOKUP($A285,'table 1008C'!$C$10:$O$796,V$3,FALSE)</f>
        <v>72</v>
      </c>
      <c r="E285">
        <f>VLOOKUP($A285,'table 1008C'!$C$10:$O$796,W$3,FALSE)</f>
        <v>78</v>
      </c>
      <c r="F285">
        <f>VLOOKUP($A285,'table 1008C'!$C$10:$O$796,X$3,FALSE)</f>
        <v>158</v>
      </c>
      <c r="G285">
        <f>VLOOKUP($A285,'table 1008C'!$C$10:$O$796,Y$3,FALSE)</f>
        <v>131</v>
      </c>
      <c r="H285">
        <f>VLOOKUP($A285,'table 1008C'!$C$10:$O$796,Z$3,FALSE)</f>
        <v>1058</v>
      </c>
      <c r="I285">
        <f>VLOOKUP($A285,'table 1008C'!$C$10:$O$796,AA$3,FALSE)</f>
        <v>100</v>
      </c>
      <c r="J285">
        <f>VLOOKUP($A285,'table 1008C'!$C$10:$O$796,AB$3,FALSE)</f>
        <v>113</v>
      </c>
      <c r="K285">
        <f>VLOOKUP($A285,'table 1008C'!$C$10:$O$796,AC$3,FALSE)</f>
        <v>126</v>
      </c>
      <c r="L285">
        <f>VLOOKUP($A285,'table 1008C'!$C$10:$O$796,AD$3,FALSE)</f>
        <v>134</v>
      </c>
      <c r="M285">
        <f>VLOOKUP($A285,'table 1008C'!$C$10:$O$796,AE$3,FALSE)</f>
        <v>204</v>
      </c>
      <c r="N285">
        <f>VLOOKUP($A285,'table 1008C'!$C$10:$O$796,AF$3,FALSE)</f>
        <v>31</v>
      </c>
      <c r="O285">
        <f>VLOOKUP($A285,'table 1008C'!$C$10:$O$796,AG$3,FALSE)</f>
        <v>37</v>
      </c>
      <c r="V285">
        <f>IF(D285="..","..",VLOOKUP($A285,'16-64 population'!$A$8:$L$432,V$3,FALSE))</f>
        <v>95397</v>
      </c>
      <c r="W285">
        <f>IF(E285="..","..",VLOOKUP($A285,'16-64 population'!$A$8:$L$432,W$3,FALSE))</f>
        <v>95470</v>
      </c>
      <c r="X285">
        <f>IF(F285="..","..",VLOOKUP($A285,'16-64 population'!$A$8:$L$432,X$3,FALSE))</f>
        <v>95369</v>
      </c>
      <c r="Y285">
        <f>IF(G285="..","..",VLOOKUP($A285,'16-64 population'!$A$8:$L$432,Y$3,FALSE))</f>
        <v>94879</v>
      </c>
      <c r="Z285">
        <f>IF(H285="..","..",VLOOKUP($A285,'16-64 population'!$A$8:$L$432,Z$3,FALSE))</f>
        <v>94470</v>
      </c>
      <c r="AA285">
        <f>IF(I285="..","..",VLOOKUP($A285,'16-64 population'!$A$8:$L$432,AA$3,FALSE))</f>
        <v>94030</v>
      </c>
      <c r="AB285">
        <f>IF(J285="..","..",VLOOKUP($A285,'16-64 population'!$A$8:$L$432,AB$3,FALSE))</f>
        <v>93531</v>
      </c>
      <c r="AC285">
        <f>IF(K285="..","..",VLOOKUP($A285,'16-64 population'!$A$8:$L$432,AC$3,FALSE))</f>
        <v>93486</v>
      </c>
      <c r="AD285">
        <f>IF(L285="..","..",VLOOKUP($A285,'16-64 population'!$A$8:$L$432,AD$3,FALSE))</f>
        <v>93349</v>
      </c>
      <c r="AE285">
        <f>IF(M285="..","..",VLOOKUP($A285,'16-64 population'!$A$8:$L$432,AE$3,FALSE))</f>
        <v>93355</v>
      </c>
      <c r="AF285">
        <f>IF(N285="..","..",VLOOKUP($A285,'16-64 population'!$A$8:$L$432,AF$3,FALSE))</f>
        <v>93313</v>
      </c>
      <c r="AG285">
        <f>IF(O285="..","..",VLOOKUP($A285,'16-64 population'!$A$8:$M$432,AG$3,FALSE))</f>
        <v>93238</v>
      </c>
      <c r="AM285">
        <f t="shared" si="45"/>
        <v>0.7547407151168275</v>
      </c>
      <c r="AN285">
        <f t="shared" si="46"/>
        <v>0.81701057923955167</v>
      </c>
      <c r="AO285">
        <f t="shared" si="47"/>
        <v>1.6567228344640292</v>
      </c>
      <c r="AP285">
        <f t="shared" si="48"/>
        <v>1.3807059517912288</v>
      </c>
      <c r="AQ285">
        <f t="shared" si="49"/>
        <v>11.199322536254895</v>
      </c>
      <c r="AR285">
        <f t="shared" si="50"/>
        <v>1.0634903754121026</v>
      </c>
      <c r="AS285">
        <f t="shared" si="51"/>
        <v>1.2081555847793779</v>
      </c>
      <c r="AT285">
        <f t="shared" si="52"/>
        <v>1.3477953918233745</v>
      </c>
      <c r="AU285">
        <f t="shared" si="53"/>
        <v>1.4354733312622523</v>
      </c>
      <c r="AV285">
        <f t="shared" si="54"/>
        <v>2.1852070055165762</v>
      </c>
      <c r="AW285">
        <f t="shared" si="55"/>
        <v>0.3322152326042459</v>
      </c>
      <c r="AX285">
        <f t="shared" si="55"/>
        <v>0.39683390892125531</v>
      </c>
    </row>
    <row r="286" spans="1:50" x14ac:dyDescent="0.3">
      <c r="A286" t="s">
        <v>101</v>
      </c>
      <c r="B286" t="str">
        <f>VLOOKUP($A286,class!$A$1:$B$455,2,FALSE)</f>
        <v>Unitary Authority</v>
      </c>
      <c r="C286" t="str">
        <f>IFERROR(VLOOKUP($A286,classifications!A$3:C$334,3,FALSE),VLOOKUP($A286,classifications!I$2:K$28,3,FALSE))</f>
        <v>Predominantly Urban</v>
      </c>
      <c r="D286">
        <f>VLOOKUP($A286,'table 1008C'!$C$10:$O$796,V$3,FALSE)</f>
        <v>309</v>
      </c>
      <c r="E286">
        <f>VLOOKUP($A286,'table 1008C'!$C$10:$O$796,W$3,FALSE)</f>
        <v>507</v>
      </c>
      <c r="F286">
        <f>VLOOKUP($A286,'table 1008C'!$C$10:$O$796,X$3,FALSE)</f>
        <v>312</v>
      </c>
      <c r="G286">
        <f>VLOOKUP($A286,'table 1008C'!$C$10:$O$796,Y$3,FALSE)</f>
        <v>269</v>
      </c>
      <c r="H286">
        <f>VLOOKUP($A286,'table 1008C'!$C$10:$O$796,Z$3,FALSE)</f>
        <v>298</v>
      </c>
      <c r="I286">
        <f>VLOOKUP($A286,'table 1008C'!$C$10:$O$796,AA$3,FALSE)</f>
        <v>428</v>
      </c>
      <c r="J286">
        <f>VLOOKUP($A286,'table 1008C'!$C$10:$O$796,AB$3,FALSE)</f>
        <v>102</v>
      </c>
      <c r="K286">
        <f>VLOOKUP($A286,'table 1008C'!$C$10:$O$796,AC$3,FALSE)</f>
        <v>195</v>
      </c>
      <c r="L286">
        <f>VLOOKUP($A286,'table 1008C'!$C$10:$O$796,AD$3,FALSE)</f>
        <v>53</v>
      </c>
      <c r="M286">
        <f>VLOOKUP($A286,'table 1008C'!$C$10:$O$796,AE$3,FALSE)</f>
        <v>109</v>
      </c>
      <c r="N286">
        <f>VLOOKUP($A286,'table 1008C'!$C$10:$O$796,AF$3,FALSE)</f>
        <v>125</v>
      </c>
      <c r="O286">
        <f>VLOOKUP($A286,'table 1008C'!$C$10:$O$796,AG$3,FALSE)</f>
        <v>116</v>
      </c>
      <c r="V286">
        <f>IF(D286="..","..",VLOOKUP($A286,'16-64 population'!$A$8:$L$432,V$3,FALSE))</f>
        <v>159975</v>
      </c>
      <c r="W286">
        <f>IF(E286="..","..",VLOOKUP($A286,'16-64 population'!$A$8:$L$432,W$3,FALSE))</f>
        <v>162041</v>
      </c>
      <c r="X286">
        <f>IF(F286="..","..",VLOOKUP($A286,'16-64 population'!$A$8:$L$432,X$3,FALSE))</f>
        <v>163486</v>
      </c>
      <c r="Y286">
        <f>IF(G286="..","..",VLOOKUP($A286,'16-64 population'!$A$8:$L$432,Y$3,FALSE))</f>
        <v>164776</v>
      </c>
      <c r="Z286">
        <f>IF(H286="..","..",VLOOKUP($A286,'16-64 population'!$A$8:$L$432,Z$3,FALSE))</f>
        <v>164937</v>
      </c>
      <c r="AA286">
        <f>IF(I286="..","..",VLOOKUP($A286,'16-64 population'!$A$8:$L$432,AA$3,FALSE))</f>
        <v>166046</v>
      </c>
      <c r="AB286">
        <f>IF(J286="..","..",VLOOKUP($A286,'16-64 population'!$A$8:$L$432,AB$3,FALSE))</f>
        <v>168909</v>
      </c>
      <c r="AC286">
        <f>IF(K286="..","..",VLOOKUP($A286,'16-64 population'!$A$8:$L$432,AC$3,FALSE))</f>
        <v>172188</v>
      </c>
      <c r="AD286">
        <f>IF(L286="..","..",VLOOKUP($A286,'16-64 population'!$A$8:$L$432,AD$3,FALSE))</f>
        <v>173444</v>
      </c>
      <c r="AE286">
        <f>IF(M286="..","..",VLOOKUP($A286,'16-64 population'!$A$8:$L$432,AE$3,FALSE))</f>
        <v>172921</v>
      </c>
      <c r="AF286">
        <f>IF(N286="..","..",VLOOKUP($A286,'16-64 population'!$A$8:$L$432,AF$3,FALSE))</f>
        <v>171906</v>
      </c>
      <c r="AG286">
        <f>IF(O286="..","..",VLOOKUP($A286,'16-64 population'!$A$8:$M$432,AG$3,FALSE))</f>
        <v>171856</v>
      </c>
      <c r="AM286">
        <f t="shared" si="45"/>
        <v>1.9315518049695266</v>
      </c>
      <c r="AN286">
        <f t="shared" si="46"/>
        <v>3.1288377632821325</v>
      </c>
      <c r="AO286">
        <f t="shared" si="47"/>
        <v>1.9084202928691143</v>
      </c>
      <c r="AP286">
        <f t="shared" si="48"/>
        <v>1.6325192989270281</v>
      </c>
      <c r="AQ286">
        <f t="shared" si="49"/>
        <v>1.8067504562348047</v>
      </c>
      <c r="AR286">
        <f t="shared" si="50"/>
        <v>2.5775989785962925</v>
      </c>
      <c r="AS286">
        <f t="shared" si="51"/>
        <v>0.60387545956698585</v>
      </c>
      <c r="AT286">
        <f t="shared" si="52"/>
        <v>1.1324830998675868</v>
      </c>
      <c r="AU286">
        <f t="shared" si="53"/>
        <v>0.30557413343788198</v>
      </c>
      <c r="AV286">
        <f t="shared" si="54"/>
        <v>0.63034564916927383</v>
      </c>
      <c r="AW286">
        <f t="shared" si="55"/>
        <v>0.7271415773736809</v>
      </c>
      <c r="AX286">
        <f t="shared" si="55"/>
        <v>0.67498370728982404</v>
      </c>
    </row>
    <row r="287" spans="1:50" x14ac:dyDescent="0.3">
      <c r="A287" t="s">
        <v>103</v>
      </c>
      <c r="B287" t="str">
        <f>VLOOKUP($A287,class!$A$1:$B$455,2,FALSE)</f>
        <v>Unitary Authority</v>
      </c>
      <c r="C287" t="str">
        <f>IFERROR(VLOOKUP($A287,classifications!A$3:C$334,3,FALSE),VLOOKUP($A287,classifications!I$2:K$28,3,FALSE))</f>
        <v>Predominantly Urban</v>
      </c>
      <c r="D287">
        <f>VLOOKUP($A287,'table 1008C'!$C$10:$O$796,V$3,FALSE)</f>
        <v>104</v>
      </c>
      <c r="E287">
        <f>VLOOKUP($A287,'table 1008C'!$C$10:$O$796,W$3,FALSE)</f>
        <v>14</v>
      </c>
      <c r="F287">
        <f>VLOOKUP($A287,'table 1008C'!$C$10:$O$796,X$3,FALSE)</f>
        <v>68</v>
      </c>
      <c r="G287">
        <f>VLOOKUP($A287,'table 1008C'!$C$10:$O$796,Y$3,FALSE)</f>
        <v>19</v>
      </c>
      <c r="H287">
        <f>VLOOKUP($A287,'table 1008C'!$C$10:$O$796,Z$3,FALSE)</f>
        <v>37</v>
      </c>
      <c r="I287">
        <f>VLOOKUP($A287,'table 1008C'!$C$10:$O$796,AA$3,FALSE)</f>
        <v>46</v>
      </c>
      <c r="J287">
        <f>VLOOKUP($A287,'table 1008C'!$C$10:$O$796,AB$3,FALSE)</f>
        <v>86</v>
      </c>
      <c r="K287">
        <f>VLOOKUP($A287,'table 1008C'!$C$10:$O$796,AC$3,FALSE)</f>
        <v>168</v>
      </c>
      <c r="L287">
        <f>VLOOKUP($A287,'table 1008C'!$C$10:$O$796,AD$3,FALSE)</f>
        <v>46</v>
      </c>
      <c r="M287">
        <f>VLOOKUP($A287,'table 1008C'!$C$10:$O$796,AE$3,FALSE)</f>
        <v>140</v>
      </c>
      <c r="N287">
        <f>VLOOKUP($A287,'table 1008C'!$C$10:$O$796,AF$3,FALSE)</f>
        <v>106</v>
      </c>
      <c r="O287">
        <f>VLOOKUP($A287,'table 1008C'!$C$10:$O$796,AG$3,FALSE)</f>
        <v>28</v>
      </c>
      <c r="V287">
        <f>IF(D287="..","..",VLOOKUP($A287,'16-64 population'!$A$8:$L$432,V$3,FALSE))</f>
        <v>107415</v>
      </c>
      <c r="W287">
        <f>IF(E287="..","..",VLOOKUP($A287,'16-64 population'!$A$8:$L$432,W$3,FALSE))</f>
        <v>108844</v>
      </c>
      <c r="X287">
        <f>IF(F287="..","..",VLOOKUP($A287,'16-64 population'!$A$8:$L$432,X$3,FALSE))</f>
        <v>110122</v>
      </c>
      <c r="Y287">
        <f>IF(G287="..","..",VLOOKUP($A287,'16-64 population'!$A$8:$L$432,Y$3,FALSE))</f>
        <v>109759</v>
      </c>
      <c r="Z287">
        <f>IF(H287="..","..",VLOOKUP($A287,'16-64 population'!$A$8:$L$432,Z$3,FALSE))</f>
        <v>109914</v>
      </c>
      <c r="AA287">
        <f>IF(I287="..","..",VLOOKUP($A287,'16-64 population'!$A$8:$L$432,AA$3,FALSE))</f>
        <v>110812</v>
      </c>
      <c r="AB287">
        <f>IF(J287="..","..",VLOOKUP($A287,'16-64 population'!$A$8:$L$432,AB$3,FALSE))</f>
        <v>110918</v>
      </c>
      <c r="AC287">
        <f>IF(K287="..","..",VLOOKUP($A287,'16-64 population'!$A$8:$L$432,AC$3,FALSE))</f>
        <v>111381</v>
      </c>
      <c r="AD287">
        <f>IF(L287="..","..",VLOOKUP($A287,'16-64 population'!$A$8:$L$432,AD$3,FALSE))</f>
        <v>111887</v>
      </c>
      <c r="AE287">
        <f>IF(M287="..","..",VLOOKUP($A287,'16-64 population'!$A$8:$L$432,AE$3,FALSE))</f>
        <v>111736</v>
      </c>
      <c r="AF287">
        <f>IF(N287="..","..",VLOOKUP($A287,'16-64 population'!$A$8:$L$432,AF$3,FALSE))</f>
        <v>111594</v>
      </c>
      <c r="AG287">
        <f>IF(O287="..","..",VLOOKUP($A287,'16-64 population'!$A$8:$M$432,AG$3,FALSE))</f>
        <v>111234</v>
      </c>
      <c r="AM287">
        <f t="shared" si="45"/>
        <v>0.96820741982032299</v>
      </c>
      <c r="AN287">
        <f t="shared" si="46"/>
        <v>0.12862445334607328</v>
      </c>
      <c r="AO287">
        <f t="shared" si="47"/>
        <v>0.61749695791939851</v>
      </c>
      <c r="AP287">
        <f t="shared" si="48"/>
        <v>0.17310653340500551</v>
      </c>
      <c r="AQ287">
        <f t="shared" si="49"/>
        <v>0.33662681732991245</v>
      </c>
      <c r="AR287">
        <f t="shared" si="50"/>
        <v>0.41511749630003969</v>
      </c>
      <c r="AS287">
        <f t="shared" si="51"/>
        <v>0.77534755404893696</v>
      </c>
      <c r="AT287">
        <f t="shared" si="52"/>
        <v>1.5083362512457241</v>
      </c>
      <c r="AU287">
        <f t="shared" si="53"/>
        <v>0.4111290855952881</v>
      </c>
      <c r="AV287">
        <f t="shared" si="54"/>
        <v>1.252953390133887</v>
      </c>
      <c r="AW287">
        <f t="shared" si="55"/>
        <v>0.94987185690986975</v>
      </c>
      <c r="AX287">
        <f t="shared" si="55"/>
        <v>0.25172159591491811</v>
      </c>
    </row>
    <row r="288" spans="1:50" x14ac:dyDescent="0.3">
      <c r="A288" t="s">
        <v>177</v>
      </c>
      <c r="B288" t="str">
        <f>VLOOKUP($A288,class!$A$1:$B$455,2,FALSE)</f>
        <v>London Borough</v>
      </c>
      <c r="C288" t="str">
        <f>IFERROR(VLOOKUP($A288,classifications!A$3:C$334,3,FALSE),VLOOKUP($A288,classifications!I$2:K$28,3,FALSE))</f>
        <v>Predominantly Urban</v>
      </c>
      <c r="D288">
        <f>VLOOKUP($A288,'table 1008C'!$C$10:$O$796,V$3,FALSE)</f>
        <v>662</v>
      </c>
      <c r="E288">
        <f>VLOOKUP($A288,'table 1008C'!$C$10:$O$796,W$3,FALSE)</f>
        <v>828</v>
      </c>
      <c r="F288">
        <f>VLOOKUP($A288,'table 1008C'!$C$10:$O$796,X$3,FALSE)</f>
        <v>772</v>
      </c>
      <c r="G288">
        <f>VLOOKUP($A288,'table 1008C'!$C$10:$O$796,Y$3,FALSE)</f>
        <v>483</v>
      </c>
      <c r="H288">
        <f>VLOOKUP($A288,'table 1008C'!$C$10:$O$796,Z$3,FALSE)</f>
        <v>565</v>
      </c>
      <c r="I288">
        <f>VLOOKUP($A288,'table 1008C'!$C$10:$O$796,AA$3,FALSE)</f>
        <v>1151</v>
      </c>
      <c r="J288">
        <f>VLOOKUP($A288,'table 1008C'!$C$10:$O$796,AB$3,FALSE)</f>
        <v>343</v>
      </c>
      <c r="K288">
        <f>VLOOKUP($A288,'table 1008C'!$C$10:$O$796,AC$3,FALSE)</f>
        <v>387</v>
      </c>
      <c r="L288">
        <f>VLOOKUP($A288,'table 1008C'!$C$10:$O$796,AD$3,FALSE)</f>
        <v>418</v>
      </c>
      <c r="M288">
        <f>VLOOKUP($A288,'table 1008C'!$C$10:$O$796,AE$3,FALSE)</f>
        <v>607</v>
      </c>
      <c r="N288">
        <f>VLOOKUP($A288,'table 1008C'!$C$10:$O$796,AF$3,FALSE)</f>
        <v>702</v>
      </c>
      <c r="O288">
        <f>VLOOKUP($A288,'table 1008C'!$C$10:$O$796,AG$3,FALSE)</f>
        <v>556</v>
      </c>
      <c r="V288">
        <f>IF(D288="..","..",VLOOKUP($A288,'16-64 population'!$A$8:$L$432,V$3,FALSE))</f>
        <v>205639</v>
      </c>
      <c r="W288">
        <f>IF(E288="..","..",VLOOKUP($A288,'16-64 population'!$A$8:$L$432,W$3,FALSE))</f>
        <v>208313</v>
      </c>
      <c r="X288">
        <f>IF(F288="..","..",VLOOKUP($A288,'16-64 population'!$A$8:$L$432,X$3,FALSE))</f>
        <v>212927</v>
      </c>
      <c r="Y288">
        <f>IF(G288="..","..",VLOOKUP($A288,'16-64 population'!$A$8:$L$432,Y$3,FALSE))</f>
        <v>215910</v>
      </c>
      <c r="Z288">
        <f>IF(H288="..","..",VLOOKUP($A288,'16-64 population'!$A$8:$L$432,Z$3,FALSE))</f>
        <v>219667</v>
      </c>
      <c r="AA288">
        <f>IF(I288="..","..",VLOOKUP($A288,'16-64 population'!$A$8:$L$432,AA$3,FALSE))</f>
        <v>222547</v>
      </c>
      <c r="AB288">
        <f>IF(J288="..","..",VLOOKUP($A288,'16-64 population'!$A$8:$L$432,AB$3,FALSE))</f>
        <v>226618</v>
      </c>
      <c r="AC288">
        <f>IF(K288="..","..",VLOOKUP($A288,'16-64 population'!$A$8:$L$432,AC$3,FALSE))</f>
        <v>228500</v>
      </c>
      <c r="AD288">
        <f>IF(L288="..","..",VLOOKUP($A288,'16-64 population'!$A$8:$L$432,AD$3,FALSE))</f>
        <v>229902</v>
      </c>
      <c r="AE288">
        <f>IF(M288="..","..",VLOOKUP($A288,'16-64 population'!$A$8:$L$432,AE$3,FALSE))</f>
        <v>231417</v>
      </c>
      <c r="AF288">
        <f>IF(N288="..","..",VLOOKUP($A288,'16-64 population'!$A$8:$L$432,AF$3,FALSE))</f>
        <v>232156</v>
      </c>
      <c r="AG288">
        <f>IF(O288="..","..",VLOOKUP($A288,'16-64 population'!$A$8:$M$432,AG$3,FALSE))</f>
        <v>232014</v>
      </c>
      <c r="AM288">
        <f t="shared" si="45"/>
        <v>3.2192337056686715</v>
      </c>
      <c r="AN288">
        <f t="shared" si="46"/>
        <v>3.974787939302876</v>
      </c>
      <c r="AO288">
        <f t="shared" si="47"/>
        <v>3.6256557411695089</v>
      </c>
      <c r="AP288">
        <f t="shared" si="48"/>
        <v>2.237043212449632</v>
      </c>
      <c r="AQ288">
        <f t="shared" si="49"/>
        <v>2.5720750044385365</v>
      </c>
      <c r="AR288">
        <f t="shared" si="50"/>
        <v>5.1719412079246183</v>
      </c>
      <c r="AS288">
        <f t="shared" si="51"/>
        <v>1.5135602644097115</v>
      </c>
      <c r="AT288">
        <f t="shared" si="52"/>
        <v>1.6936542669584245</v>
      </c>
      <c r="AU288">
        <f t="shared" si="53"/>
        <v>1.8181660011657141</v>
      </c>
      <c r="AV288">
        <f t="shared" si="54"/>
        <v>2.6229706547055747</v>
      </c>
      <c r="AW288">
        <f t="shared" si="55"/>
        <v>3.0238288047692068</v>
      </c>
      <c r="AX288">
        <f t="shared" si="55"/>
        <v>2.3964071133638485</v>
      </c>
    </row>
    <row r="289" spans="1:50" x14ac:dyDescent="0.3">
      <c r="A289" t="s">
        <v>286</v>
      </c>
      <c r="B289" t="str">
        <f>VLOOKUP($A289,class!$A$1:$B$455,2,FALSE)</f>
        <v>Shire District</v>
      </c>
      <c r="C289" t="str">
        <f>IFERROR(VLOOKUP($A289,classifications!A$3:C$334,3,FALSE),VLOOKUP($A289,classifications!I$2:K$28,3,FALSE))</f>
        <v>Predominantly Urban</v>
      </c>
      <c r="D289">
        <f>VLOOKUP($A289,'table 1008C'!$C$10:$O$796,V$3,FALSE)</f>
        <v>52</v>
      </c>
      <c r="E289">
        <f>VLOOKUP($A289,'table 1008C'!$C$10:$O$796,W$3,FALSE)</f>
        <v>203</v>
      </c>
      <c r="F289">
        <f>VLOOKUP($A289,'table 1008C'!$C$10:$O$796,X$3,FALSE)</f>
        <v>113</v>
      </c>
      <c r="G289">
        <f>VLOOKUP($A289,'table 1008C'!$C$10:$O$796,Y$3,FALSE)</f>
        <v>120</v>
      </c>
      <c r="H289">
        <f>VLOOKUP($A289,'table 1008C'!$C$10:$O$796,Z$3,FALSE)</f>
        <v>1</v>
      </c>
      <c r="I289">
        <f>VLOOKUP($A289,'table 1008C'!$C$10:$O$796,AA$3,FALSE)</f>
        <v>38</v>
      </c>
      <c r="J289">
        <f>VLOOKUP($A289,'table 1008C'!$C$10:$O$796,AB$3,FALSE)</f>
        <v>118</v>
      </c>
      <c r="K289">
        <f>VLOOKUP($A289,'table 1008C'!$C$10:$O$796,AC$3,FALSE)</f>
        <v>8</v>
      </c>
      <c r="L289">
        <f>VLOOKUP($A289,'table 1008C'!$C$10:$O$796,AD$3,FALSE)</f>
        <v>69</v>
      </c>
      <c r="M289">
        <f>VLOOKUP($A289,'table 1008C'!$C$10:$O$796,AE$3,FALSE)</f>
        <v>6</v>
      </c>
      <c r="N289">
        <f>VLOOKUP($A289,'table 1008C'!$C$10:$O$796,AF$3,FALSE)</f>
        <v>0</v>
      </c>
      <c r="O289">
        <f>VLOOKUP($A289,'table 1008C'!$C$10:$O$796,AG$3,FALSE)</f>
        <v>22</v>
      </c>
      <c r="V289">
        <f>IF(D289="..","..",VLOOKUP($A289,'16-64 population'!$A$8:$L$432,V$3,FALSE))</f>
        <v>60604</v>
      </c>
      <c r="W289">
        <f>IF(E289="..","..",VLOOKUP($A289,'16-64 population'!$A$8:$L$432,W$3,FALSE))</f>
        <v>60981</v>
      </c>
      <c r="X289">
        <f>IF(F289="..","..",VLOOKUP($A289,'16-64 population'!$A$8:$L$432,X$3,FALSE))</f>
        <v>61497</v>
      </c>
      <c r="Y289">
        <f>IF(G289="..","..",VLOOKUP($A289,'16-64 population'!$A$8:$L$432,Y$3,FALSE))</f>
        <v>61614</v>
      </c>
      <c r="Z289">
        <f>IF(H289="..","..",VLOOKUP($A289,'16-64 population'!$A$8:$L$432,Z$3,FALSE))</f>
        <v>61732</v>
      </c>
      <c r="AA289">
        <f>IF(I289="..","..",VLOOKUP($A289,'16-64 population'!$A$8:$L$432,AA$3,FALSE))</f>
        <v>61772</v>
      </c>
      <c r="AB289">
        <f>IF(J289="..","..",VLOOKUP($A289,'16-64 population'!$A$8:$L$432,AB$3,FALSE))</f>
        <v>61736</v>
      </c>
      <c r="AC289">
        <f>IF(K289="..","..",VLOOKUP($A289,'16-64 population'!$A$8:$L$432,AC$3,FALSE))</f>
        <v>61672</v>
      </c>
      <c r="AD289">
        <f>IF(L289="..","..",VLOOKUP($A289,'16-64 population'!$A$8:$L$432,AD$3,FALSE))</f>
        <v>61548</v>
      </c>
      <c r="AE289">
        <f>IF(M289="..","..",VLOOKUP($A289,'16-64 population'!$A$8:$L$432,AE$3,FALSE))</f>
        <v>61344</v>
      </c>
      <c r="AF289">
        <f>IF(N289="..","..",VLOOKUP($A289,'16-64 population'!$A$8:$L$432,AF$3,FALSE))</f>
        <v>61580</v>
      </c>
      <c r="AG289">
        <f>IF(O289="..","..",VLOOKUP($A289,'16-64 population'!$A$8:$M$432,AG$3,FALSE))</f>
        <v>61334</v>
      </c>
      <c r="AM289">
        <f t="shared" si="45"/>
        <v>0.85802917299188175</v>
      </c>
      <c r="AN289">
        <f t="shared" si="46"/>
        <v>3.3289057247339335</v>
      </c>
      <c r="AO289">
        <f t="shared" si="47"/>
        <v>1.8374880075450835</v>
      </c>
      <c r="AP289">
        <f t="shared" si="48"/>
        <v>1.9476093095724998</v>
      </c>
      <c r="AQ289">
        <f t="shared" si="49"/>
        <v>1.6199053975247846E-2</v>
      </c>
      <c r="AR289">
        <f t="shared" si="50"/>
        <v>0.61516544712814869</v>
      </c>
      <c r="AS289">
        <f t="shared" si="51"/>
        <v>1.9113645198911495</v>
      </c>
      <c r="AT289">
        <f t="shared" si="52"/>
        <v>0.12971851083149566</v>
      </c>
      <c r="AU289">
        <f t="shared" si="53"/>
        <v>1.1210762331838564</v>
      </c>
      <c r="AV289">
        <f t="shared" si="54"/>
        <v>9.7809076682316115E-2</v>
      </c>
      <c r="AW289">
        <f t="shared" si="55"/>
        <v>0</v>
      </c>
      <c r="AX289">
        <f t="shared" si="55"/>
        <v>0.35869175335050701</v>
      </c>
    </row>
    <row r="290" spans="1:50" x14ac:dyDescent="0.3">
      <c r="A290" t="s">
        <v>311</v>
      </c>
      <c r="B290" t="str">
        <f>VLOOKUP($A290,class!$A$1:$B$455,2,FALSE)</f>
        <v>Shire District</v>
      </c>
      <c r="C290" t="str">
        <f>IFERROR(VLOOKUP($A290,classifications!A$3:C$334,3,FALSE),VLOOKUP($A290,classifications!I$2:K$28,3,FALSE))</f>
        <v>Predominantly Urban</v>
      </c>
      <c r="D290">
        <f>VLOOKUP($A290,'table 1008C'!$C$10:$O$796,V$3,FALSE)</f>
        <v>154</v>
      </c>
      <c r="E290">
        <f>VLOOKUP($A290,'table 1008C'!$C$10:$O$796,W$3,FALSE)</f>
        <v>117</v>
      </c>
      <c r="F290">
        <f>VLOOKUP($A290,'table 1008C'!$C$10:$O$796,X$3,FALSE)</f>
        <v>77</v>
      </c>
      <c r="G290">
        <f>VLOOKUP($A290,'table 1008C'!$C$10:$O$796,Y$3,FALSE)</f>
        <v>49</v>
      </c>
      <c r="H290">
        <f>VLOOKUP($A290,'table 1008C'!$C$10:$O$796,Z$3,FALSE)</f>
        <v>126</v>
      </c>
      <c r="I290">
        <f>VLOOKUP($A290,'table 1008C'!$C$10:$O$796,AA$3,FALSE)</f>
        <v>163</v>
      </c>
      <c r="J290">
        <f>VLOOKUP($A290,'table 1008C'!$C$10:$O$796,AB$3,FALSE)</f>
        <v>101</v>
      </c>
      <c r="K290">
        <f>VLOOKUP($A290,'table 1008C'!$C$10:$O$796,AC$3,FALSE)</f>
        <v>82</v>
      </c>
      <c r="L290">
        <f>VLOOKUP($A290,'table 1008C'!$C$10:$O$796,AD$3,FALSE)</f>
        <v>53</v>
      </c>
      <c r="M290">
        <f>VLOOKUP($A290,'table 1008C'!$C$10:$O$796,AE$3,FALSE)</f>
        <v>98</v>
      </c>
      <c r="N290">
        <f>VLOOKUP($A290,'table 1008C'!$C$10:$O$796,AF$3,FALSE)</f>
        <v>151</v>
      </c>
      <c r="O290">
        <f>VLOOKUP($A290,'table 1008C'!$C$10:$O$796,AG$3,FALSE)</f>
        <v>161</v>
      </c>
      <c r="V290">
        <f>IF(D290="..","..",VLOOKUP($A290,'16-64 population'!$A$8:$L$432,V$3,FALSE))</f>
        <v>87509</v>
      </c>
      <c r="W290">
        <f>IF(E290="..","..",VLOOKUP($A290,'16-64 population'!$A$8:$L$432,W$3,FALSE))</f>
        <v>88329</v>
      </c>
      <c r="X290">
        <f>IF(F290="..","..",VLOOKUP($A290,'16-64 population'!$A$8:$L$432,X$3,FALSE))</f>
        <v>89098</v>
      </c>
      <c r="Y290">
        <f>IF(G290="..","..",VLOOKUP($A290,'16-64 population'!$A$8:$L$432,Y$3,FALSE))</f>
        <v>88659</v>
      </c>
      <c r="Z290">
        <f>IF(H290="..","..",VLOOKUP($A290,'16-64 population'!$A$8:$L$432,Z$3,FALSE))</f>
        <v>88897</v>
      </c>
      <c r="AA290">
        <f>IF(I290="..","..",VLOOKUP($A290,'16-64 population'!$A$8:$L$432,AA$3,FALSE))</f>
        <v>89695</v>
      </c>
      <c r="AB290">
        <f>IF(J290="..","..",VLOOKUP($A290,'16-64 population'!$A$8:$L$432,AB$3,FALSE))</f>
        <v>89919</v>
      </c>
      <c r="AC290">
        <f>IF(K290="..","..",VLOOKUP($A290,'16-64 population'!$A$8:$L$432,AC$3,FALSE))</f>
        <v>90013</v>
      </c>
      <c r="AD290">
        <f>IF(L290="..","..",VLOOKUP($A290,'16-64 population'!$A$8:$L$432,AD$3,FALSE))</f>
        <v>89626</v>
      </c>
      <c r="AE290">
        <f>IF(M290="..","..",VLOOKUP($A290,'16-64 population'!$A$8:$L$432,AE$3,FALSE))</f>
        <v>89242</v>
      </c>
      <c r="AF290">
        <f>IF(N290="..","..",VLOOKUP($A290,'16-64 population'!$A$8:$L$432,AF$3,FALSE))</f>
        <v>89746</v>
      </c>
      <c r="AG290">
        <f>IF(O290="..","..",VLOOKUP($A290,'16-64 population'!$A$8:$M$432,AG$3,FALSE))</f>
        <v>90418</v>
      </c>
      <c r="AM290">
        <f t="shared" si="45"/>
        <v>1.759818990046738</v>
      </c>
      <c r="AN290">
        <f t="shared" si="46"/>
        <v>1.3245932819345856</v>
      </c>
      <c r="AO290">
        <f t="shared" si="47"/>
        <v>0.86421692967294439</v>
      </c>
      <c r="AP290">
        <f t="shared" si="48"/>
        <v>0.55267936701293718</v>
      </c>
      <c r="AQ290">
        <f t="shared" si="49"/>
        <v>1.4173706649268254</v>
      </c>
      <c r="AR290">
        <f t="shared" si="50"/>
        <v>1.8172696359886282</v>
      </c>
      <c r="AS290">
        <f t="shared" si="51"/>
        <v>1.1232331320410591</v>
      </c>
      <c r="AT290">
        <f t="shared" si="52"/>
        <v>0.91097952517969616</v>
      </c>
      <c r="AU290">
        <f t="shared" si="53"/>
        <v>0.59134626112958288</v>
      </c>
      <c r="AV290">
        <f t="shared" si="54"/>
        <v>1.0981376481925551</v>
      </c>
      <c r="AW290">
        <f t="shared" si="55"/>
        <v>1.6825262407238206</v>
      </c>
      <c r="AX290">
        <f t="shared" si="55"/>
        <v>1.7806189033157114</v>
      </c>
    </row>
    <row r="291" spans="1:50" x14ac:dyDescent="0.3">
      <c r="A291" t="s">
        <v>244</v>
      </c>
      <c r="B291" t="str">
        <f>VLOOKUP($A291,class!$A$1:$B$455,2,FALSE)</f>
        <v>Shire District</v>
      </c>
      <c r="C291" t="str">
        <f>IFERROR(VLOOKUP($A291,classifications!A$3:C$334,3,FALSE),VLOOKUP($A291,classifications!I$2:K$28,3,FALSE))</f>
        <v>Predominantly Rural</v>
      </c>
      <c r="D291">
        <f>VLOOKUP($A291,'table 1008C'!$C$10:$O$796,V$3,FALSE)</f>
        <v>129</v>
      </c>
      <c r="E291">
        <f>VLOOKUP($A291,'table 1008C'!$C$10:$O$796,W$3,FALSE)</f>
        <v>157</v>
      </c>
      <c r="F291">
        <f>VLOOKUP($A291,'table 1008C'!$C$10:$O$796,X$3,FALSE)</f>
        <v>35</v>
      </c>
      <c r="G291">
        <f>VLOOKUP($A291,'table 1008C'!$C$10:$O$796,Y$3,FALSE)</f>
        <v>44</v>
      </c>
      <c r="H291">
        <f>VLOOKUP($A291,'table 1008C'!$C$10:$O$796,Z$3,FALSE)</f>
        <v>72</v>
      </c>
      <c r="I291">
        <f>VLOOKUP($A291,'table 1008C'!$C$10:$O$796,AA$3,FALSE)</f>
        <v>109</v>
      </c>
      <c r="J291">
        <f>VLOOKUP($A291,'table 1008C'!$C$10:$O$796,AB$3,FALSE)</f>
        <v>107</v>
      </c>
      <c r="K291">
        <f>VLOOKUP($A291,'table 1008C'!$C$10:$O$796,AC$3,FALSE)</f>
        <v>115</v>
      </c>
      <c r="L291">
        <f>VLOOKUP($A291,'table 1008C'!$C$10:$O$796,AD$3,FALSE)</f>
        <v>57</v>
      </c>
      <c r="M291">
        <f>VLOOKUP($A291,'table 1008C'!$C$10:$O$796,AE$3,FALSE)</f>
        <v>61</v>
      </c>
      <c r="N291" t="str">
        <f>VLOOKUP($A291,'table 1008C'!$C$10:$O$796,AF$3,FALSE)</f>
        <v>..</v>
      </c>
      <c r="O291" t="str">
        <f>VLOOKUP($A291,'table 1008C'!$C$10:$O$796,AG$3,FALSE)</f>
        <v>..</v>
      </c>
      <c r="V291">
        <f>IF(D291="..","..",VLOOKUP($A291,'16-64 population'!$A$8:$L$432,V$3,FALSE))</f>
        <v>68655</v>
      </c>
      <c r="W291">
        <f>IF(E291="..","..",VLOOKUP($A291,'16-64 population'!$A$8:$L$432,W$3,FALSE))</f>
        <v>69321</v>
      </c>
      <c r="X291">
        <f>IF(F291="..","..",VLOOKUP($A291,'16-64 population'!$A$8:$L$432,X$3,FALSE))</f>
        <v>69919</v>
      </c>
      <c r="Y291">
        <f>IF(G291="..","..",VLOOKUP($A291,'16-64 population'!$A$8:$L$432,Y$3,FALSE))</f>
        <v>69076</v>
      </c>
      <c r="Z291">
        <f>IF(H291="..","..",VLOOKUP($A291,'16-64 population'!$A$8:$L$432,Z$3,FALSE))</f>
        <v>68678</v>
      </c>
      <c r="AA291">
        <f>IF(I291="..","..",VLOOKUP($A291,'16-64 population'!$A$8:$L$432,AA$3,FALSE))</f>
        <v>68486</v>
      </c>
      <c r="AB291">
        <f>IF(J291="..","..",VLOOKUP($A291,'16-64 population'!$A$8:$L$432,AB$3,FALSE))</f>
        <v>68479</v>
      </c>
      <c r="AC291">
        <f>IF(K291="..","..",VLOOKUP($A291,'16-64 population'!$A$8:$L$432,AC$3,FALSE))</f>
        <v>68168</v>
      </c>
      <c r="AD291">
        <f>IF(L291="..","..",VLOOKUP($A291,'16-64 population'!$A$8:$L$432,AD$3,FALSE))</f>
        <v>67944</v>
      </c>
      <c r="AE291">
        <f>IF(M291="..","..",VLOOKUP($A291,'16-64 population'!$A$8:$L$432,AE$3,FALSE))</f>
        <v>67311</v>
      </c>
      <c r="AF291" t="str">
        <f>IF(N291="..","..",VLOOKUP($A291,'16-64 population'!$A$8:$L$432,AF$3,FALSE))</f>
        <v>..</v>
      </c>
      <c r="AG291" t="str">
        <f>IF(O291="..","..",VLOOKUP($A291,'16-64 population'!$A$8:$M$432,AG$3,FALSE))</f>
        <v>..</v>
      </c>
      <c r="AM291">
        <f t="shared" si="45"/>
        <v>1.8789600174786978</v>
      </c>
      <c r="AN291">
        <f t="shared" si="46"/>
        <v>2.2648259546169269</v>
      </c>
      <c r="AO291">
        <f t="shared" si="47"/>
        <v>0.50057924169396018</v>
      </c>
      <c r="AP291">
        <f t="shared" si="48"/>
        <v>0.6369795587468875</v>
      </c>
      <c r="AQ291">
        <f t="shared" si="49"/>
        <v>1.0483706572701594</v>
      </c>
      <c r="AR291">
        <f t="shared" si="50"/>
        <v>1.5915661595070525</v>
      </c>
      <c r="AS291">
        <f t="shared" si="51"/>
        <v>1.5625228172140364</v>
      </c>
      <c r="AT291">
        <f t="shared" si="52"/>
        <v>1.6870085670695927</v>
      </c>
      <c r="AU291">
        <f t="shared" si="53"/>
        <v>0.83892617449664431</v>
      </c>
      <c r="AV291">
        <f t="shared" si="54"/>
        <v>0.90624117900491741</v>
      </c>
      <c r="AW291" t="e">
        <f t="shared" si="55"/>
        <v>#VALUE!</v>
      </c>
      <c r="AX291" t="e">
        <f t="shared" si="55"/>
        <v>#VALUE!</v>
      </c>
    </row>
    <row r="292" spans="1:50" x14ac:dyDescent="0.3">
      <c r="A292" t="s">
        <v>222</v>
      </c>
      <c r="B292" t="str">
        <f>VLOOKUP($A292,class!$A$1:$B$455,2,FALSE)</f>
        <v>Metropolitan District</v>
      </c>
      <c r="C292" t="str">
        <f>IFERROR(VLOOKUP($A292,classifications!A$3:C$334,3,FALSE),VLOOKUP($A292,classifications!I$2:K$28,3,FALSE))</f>
        <v>Predominantly Urban</v>
      </c>
      <c r="D292">
        <f>VLOOKUP($A292,'table 1008C'!$C$10:$O$796,V$3,FALSE)</f>
        <v>165</v>
      </c>
      <c r="E292">
        <f>VLOOKUP($A292,'table 1008C'!$C$10:$O$796,W$3,FALSE)</f>
        <v>116</v>
      </c>
      <c r="F292">
        <f>VLOOKUP($A292,'table 1008C'!$C$10:$O$796,X$3,FALSE)</f>
        <v>249</v>
      </c>
      <c r="G292">
        <f>VLOOKUP($A292,'table 1008C'!$C$10:$O$796,Y$3,FALSE)</f>
        <v>162</v>
      </c>
      <c r="H292">
        <f>VLOOKUP($A292,'table 1008C'!$C$10:$O$796,Z$3,FALSE)</f>
        <v>193</v>
      </c>
      <c r="I292">
        <f>VLOOKUP($A292,'table 1008C'!$C$10:$O$796,AA$3,FALSE)</f>
        <v>122</v>
      </c>
      <c r="J292">
        <f>VLOOKUP($A292,'table 1008C'!$C$10:$O$796,AB$3,FALSE)</f>
        <v>29</v>
      </c>
      <c r="K292">
        <f>VLOOKUP($A292,'table 1008C'!$C$10:$O$796,AC$3,FALSE)</f>
        <v>68</v>
      </c>
      <c r="L292">
        <f>VLOOKUP($A292,'table 1008C'!$C$10:$O$796,AD$3,FALSE)</f>
        <v>90</v>
      </c>
      <c r="M292">
        <f>VLOOKUP($A292,'table 1008C'!$C$10:$O$796,AE$3,FALSE)</f>
        <v>103</v>
      </c>
      <c r="N292">
        <f>VLOOKUP($A292,'table 1008C'!$C$10:$O$796,AF$3,FALSE)</f>
        <v>266</v>
      </c>
      <c r="O292">
        <f>VLOOKUP($A292,'table 1008C'!$C$10:$O$796,AG$3,FALSE)</f>
        <v>291</v>
      </c>
      <c r="V292">
        <f>IF(D292="..","..",VLOOKUP($A292,'16-64 population'!$A$8:$L$432,V$3,FALSE))</f>
        <v>112601</v>
      </c>
      <c r="W292">
        <f>IF(E292="..","..",VLOOKUP($A292,'16-64 population'!$A$8:$L$432,W$3,FALSE))</f>
        <v>112186</v>
      </c>
      <c r="X292">
        <f>IF(F292="..","..",VLOOKUP($A292,'16-64 population'!$A$8:$L$432,X$3,FALSE))</f>
        <v>111798</v>
      </c>
      <c r="Y292">
        <f>IF(G292="..","..",VLOOKUP($A292,'16-64 population'!$A$8:$L$432,Y$3,FALSE))</f>
        <v>110998</v>
      </c>
      <c r="Z292">
        <f>IF(H292="..","..",VLOOKUP($A292,'16-64 population'!$A$8:$L$432,Z$3,FALSE))</f>
        <v>110326</v>
      </c>
      <c r="AA292">
        <f>IF(I292="..","..",VLOOKUP($A292,'16-64 population'!$A$8:$L$432,AA$3,FALSE))</f>
        <v>110230</v>
      </c>
      <c r="AB292">
        <f>IF(J292="..","..",VLOOKUP($A292,'16-64 population'!$A$8:$L$432,AB$3,FALSE))</f>
        <v>110133</v>
      </c>
      <c r="AC292">
        <f>IF(K292="..","..",VLOOKUP($A292,'16-64 population'!$A$8:$L$432,AC$3,FALSE))</f>
        <v>110202</v>
      </c>
      <c r="AD292">
        <f>IF(L292="..","..",VLOOKUP($A292,'16-64 population'!$A$8:$L$432,AD$3,FALSE))</f>
        <v>110161</v>
      </c>
      <c r="AE292">
        <f>IF(M292="..","..",VLOOKUP($A292,'16-64 population'!$A$8:$L$432,AE$3,FALSE))</f>
        <v>110231</v>
      </c>
      <c r="AF292">
        <f>IF(N292="..","..",VLOOKUP($A292,'16-64 population'!$A$8:$L$432,AF$3,FALSE))</f>
        <v>110177</v>
      </c>
      <c r="AG292">
        <f>IF(O292="..","..",VLOOKUP($A292,'16-64 population'!$A$8:$M$432,AG$3,FALSE))</f>
        <v>110667</v>
      </c>
      <c r="AM292">
        <f t="shared" si="45"/>
        <v>1.4653511070061545</v>
      </c>
      <c r="AN292">
        <f t="shared" si="46"/>
        <v>1.0339971119391012</v>
      </c>
      <c r="AO292">
        <f t="shared" si="47"/>
        <v>2.2272312563731016</v>
      </c>
      <c r="AP292">
        <f t="shared" si="48"/>
        <v>1.4594857565001171</v>
      </c>
      <c r="AQ292">
        <f t="shared" si="49"/>
        <v>1.7493609847180176</v>
      </c>
      <c r="AR292">
        <f t="shared" si="50"/>
        <v>1.1067767395445884</v>
      </c>
      <c r="AS292">
        <f t="shared" si="51"/>
        <v>0.26331798825056979</v>
      </c>
      <c r="AT292">
        <f t="shared" si="52"/>
        <v>0.61704869240122684</v>
      </c>
      <c r="AU292">
        <f t="shared" si="53"/>
        <v>0.81698604769382988</v>
      </c>
      <c r="AV292">
        <f t="shared" si="54"/>
        <v>0.93440139343741779</v>
      </c>
      <c r="AW292">
        <f t="shared" si="55"/>
        <v>2.4142969948355826</v>
      </c>
      <c r="AX292">
        <f t="shared" si="55"/>
        <v>2.629510152077855</v>
      </c>
    </row>
    <row r="293" spans="1:50" x14ac:dyDescent="0.3">
      <c r="A293" t="s">
        <v>182</v>
      </c>
      <c r="B293" t="str">
        <f>VLOOKUP($A293,class!$A$1:$B$455,2,FALSE)</f>
        <v>Shire District</v>
      </c>
      <c r="C293" t="str">
        <f>IFERROR(VLOOKUP($A293,classifications!A$3:C$334,3,FALSE),VLOOKUP($A293,classifications!I$2:K$28,3,FALSE))</f>
        <v>Urban with Significant Rural</v>
      </c>
      <c r="D293">
        <f>VLOOKUP($A293,'table 1008C'!$C$10:$O$796,V$3,FALSE)</f>
        <v>62</v>
      </c>
      <c r="E293">
        <f>VLOOKUP($A293,'table 1008C'!$C$10:$O$796,W$3,FALSE)</f>
        <v>70</v>
      </c>
      <c r="F293">
        <f>VLOOKUP($A293,'table 1008C'!$C$10:$O$796,X$3,FALSE)</f>
        <v>70</v>
      </c>
      <c r="G293">
        <f>VLOOKUP($A293,'table 1008C'!$C$10:$O$796,Y$3,FALSE)</f>
        <v>87</v>
      </c>
      <c r="H293">
        <f>VLOOKUP($A293,'table 1008C'!$C$10:$O$796,Z$3,FALSE)</f>
        <v>91</v>
      </c>
      <c r="I293">
        <f>VLOOKUP($A293,'table 1008C'!$C$10:$O$796,AA$3,FALSE)</f>
        <v>256</v>
      </c>
      <c r="J293">
        <f>VLOOKUP($A293,'table 1008C'!$C$10:$O$796,AB$3,FALSE)</f>
        <v>104</v>
      </c>
      <c r="K293">
        <f>VLOOKUP($A293,'table 1008C'!$C$10:$O$796,AC$3,FALSE)</f>
        <v>224</v>
      </c>
      <c r="L293">
        <f>VLOOKUP($A293,'table 1008C'!$C$10:$O$796,AD$3,FALSE)</f>
        <v>250</v>
      </c>
      <c r="M293">
        <f>VLOOKUP($A293,'table 1008C'!$C$10:$O$796,AE$3,FALSE)</f>
        <v>185</v>
      </c>
      <c r="N293">
        <f>VLOOKUP($A293,'table 1008C'!$C$10:$O$796,AF$3,FALSE)</f>
        <v>172</v>
      </c>
      <c r="O293">
        <f>VLOOKUP($A293,'table 1008C'!$C$10:$O$796,AG$3,FALSE)</f>
        <v>257</v>
      </c>
      <c r="V293">
        <f>IF(D293="..","..",VLOOKUP($A293,'16-64 population'!$A$8:$L$432,V$3,FALSE))</f>
        <v>82792</v>
      </c>
      <c r="W293">
        <f>IF(E293="..","..",VLOOKUP($A293,'16-64 population'!$A$8:$L$432,W$3,FALSE))</f>
        <v>83023</v>
      </c>
      <c r="X293">
        <f>IF(F293="..","..",VLOOKUP($A293,'16-64 population'!$A$8:$L$432,X$3,FALSE))</f>
        <v>83187</v>
      </c>
      <c r="Y293">
        <f>IF(G293="..","..",VLOOKUP($A293,'16-64 population'!$A$8:$L$432,Y$3,FALSE))</f>
        <v>82835</v>
      </c>
      <c r="Z293">
        <f>IF(H293="..","..",VLOOKUP($A293,'16-64 population'!$A$8:$L$432,Z$3,FALSE))</f>
        <v>82488</v>
      </c>
      <c r="AA293">
        <f>IF(I293="..","..",VLOOKUP($A293,'16-64 population'!$A$8:$L$432,AA$3,FALSE))</f>
        <v>81913</v>
      </c>
      <c r="AB293">
        <f>IF(J293="..","..",VLOOKUP($A293,'16-64 population'!$A$8:$L$432,AB$3,FALSE))</f>
        <v>81609</v>
      </c>
      <c r="AC293">
        <f>IF(K293="..","..",VLOOKUP($A293,'16-64 population'!$A$8:$L$432,AC$3,FALSE))</f>
        <v>82132</v>
      </c>
      <c r="AD293">
        <f>IF(L293="..","..",VLOOKUP($A293,'16-64 population'!$A$8:$L$432,AD$3,FALSE))</f>
        <v>82296</v>
      </c>
      <c r="AE293">
        <f>IF(M293="..","..",VLOOKUP($A293,'16-64 population'!$A$8:$L$432,AE$3,FALSE))</f>
        <v>82461</v>
      </c>
      <c r="AF293">
        <f>IF(N293="..","..",VLOOKUP($A293,'16-64 population'!$A$8:$L$432,AF$3,FALSE))</f>
        <v>82916</v>
      </c>
      <c r="AG293">
        <f>IF(O293="..","..",VLOOKUP($A293,'16-64 population'!$A$8:$M$432,AG$3,FALSE))</f>
        <v>83105</v>
      </c>
      <c r="AM293">
        <f t="shared" si="45"/>
        <v>0.74886462460141079</v>
      </c>
      <c r="AN293">
        <f t="shared" si="46"/>
        <v>0.84313985281187143</v>
      </c>
      <c r="AO293">
        <f t="shared" si="47"/>
        <v>0.84147763472657988</v>
      </c>
      <c r="AP293">
        <f t="shared" si="48"/>
        <v>1.0502806784571739</v>
      </c>
      <c r="AQ293">
        <f t="shared" si="49"/>
        <v>1.1031907671418872</v>
      </c>
      <c r="AR293">
        <f t="shared" si="50"/>
        <v>3.1252670516279468</v>
      </c>
      <c r="AS293">
        <f t="shared" si="51"/>
        <v>1.27436924848975</v>
      </c>
      <c r="AT293">
        <f t="shared" si="52"/>
        <v>2.7273170018993813</v>
      </c>
      <c r="AU293">
        <f t="shared" si="53"/>
        <v>3.0378147176047436</v>
      </c>
      <c r="AV293">
        <f t="shared" si="54"/>
        <v>2.2434847988746194</v>
      </c>
      <c r="AW293">
        <f t="shared" si="55"/>
        <v>2.0743885377972888</v>
      </c>
      <c r="AX293">
        <f t="shared" si="55"/>
        <v>3.0924733770531252</v>
      </c>
    </row>
    <row r="294" spans="1:50" x14ac:dyDescent="0.3">
      <c r="A294" t="s">
        <v>140</v>
      </c>
      <c r="B294" t="str">
        <f>VLOOKUP($A294,class!$A$1:$B$455,2,FALSE)</f>
        <v>Shire County</v>
      </c>
      <c r="C294" t="str">
        <f>IFERROR(VLOOKUP($A294,classifications!A$3:C$334,3,FALSE),VLOOKUP($A294,classifications!I$2:K$28,3,FALSE))</f>
        <v>Urban with Significant Rural</v>
      </c>
      <c r="D294">
        <f>VLOOKUP($A294,'table 1008C'!$C$10:$O$796,V$3,FALSE)</f>
        <v>668</v>
      </c>
      <c r="E294">
        <f>VLOOKUP($A294,'table 1008C'!$C$10:$O$796,W$3,FALSE)</f>
        <v>766</v>
      </c>
      <c r="F294">
        <f>VLOOKUP($A294,'table 1008C'!$C$10:$O$796,X$3,FALSE)</f>
        <v>405</v>
      </c>
      <c r="G294">
        <f>VLOOKUP($A294,'table 1008C'!$C$10:$O$796,Y$3,FALSE)</f>
        <v>563</v>
      </c>
      <c r="H294">
        <f>VLOOKUP($A294,'table 1008C'!$C$10:$O$796,Z$3,FALSE)</f>
        <v>500</v>
      </c>
      <c r="I294">
        <f>VLOOKUP($A294,'table 1008C'!$C$10:$O$796,AA$3,FALSE)</f>
        <v>999</v>
      </c>
      <c r="J294">
        <f>VLOOKUP($A294,'table 1008C'!$C$10:$O$796,AB$3,FALSE)</f>
        <v>289</v>
      </c>
      <c r="K294">
        <f>VLOOKUP($A294,'table 1008C'!$C$10:$O$796,AC$3,FALSE)</f>
        <v>690</v>
      </c>
      <c r="L294">
        <f>VLOOKUP($A294,'table 1008C'!$C$10:$O$796,AD$3,FALSE)</f>
        <v>924</v>
      </c>
      <c r="M294">
        <f>VLOOKUP($A294,'table 1008C'!$C$10:$O$796,AE$3,FALSE)</f>
        <v>943</v>
      </c>
      <c r="N294">
        <f>VLOOKUP($A294,'table 1008C'!$C$10:$O$796,AF$3,FALSE)</f>
        <v>688</v>
      </c>
      <c r="O294">
        <f>VLOOKUP($A294,'table 1008C'!$C$10:$O$796,AG$3,FALSE)</f>
        <v>883</v>
      </c>
      <c r="V294">
        <f>IF(D294="..","..",VLOOKUP($A294,'16-64 population'!$A$8:$L$432,V$3,FALSE))</f>
        <v>540940</v>
      </c>
      <c r="W294">
        <f>IF(E294="..","..",VLOOKUP($A294,'16-64 population'!$A$8:$L$432,W$3,FALSE))</f>
        <v>540799</v>
      </c>
      <c r="X294">
        <f>IF(F294="..","..",VLOOKUP($A294,'16-64 population'!$A$8:$L$432,X$3,FALSE))</f>
        <v>541221</v>
      </c>
      <c r="Y294">
        <f>IF(G294="..","..",VLOOKUP($A294,'16-64 population'!$A$8:$L$432,Y$3,FALSE))</f>
        <v>536804</v>
      </c>
      <c r="Z294">
        <f>IF(H294="..","..",VLOOKUP($A294,'16-64 population'!$A$8:$L$432,Z$3,FALSE))</f>
        <v>536587</v>
      </c>
      <c r="AA294">
        <f>IF(I294="..","..",VLOOKUP($A294,'16-64 population'!$A$8:$L$432,AA$3,FALSE))</f>
        <v>535292</v>
      </c>
      <c r="AB294">
        <f>IF(J294="..","..",VLOOKUP($A294,'16-64 population'!$A$8:$L$432,AB$3,FALSE))</f>
        <v>533991</v>
      </c>
      <c r="AC294">
        <f>IF(K294="..","..",VLOOKUP($A294,'16-64 population'!$A$8:$L$432,AC$3,FALSE))</f>
        <v>534330</v>
      </c>
      <c r="AD294">
        <f>IF(L294="..","..",VLOOKUP($A294,'16-64 population'!$A$8:$L$432,AD$3,FALSE))</f>
        <v>534994</v>
      </c>
      <c r="AE294">
        <f>IF(M294="..","..",VLOOKUP($A294,'16-64 population'!$A$8:$L$432,AE$3,FALSE))</f>
        <v>535089</v>
      </c>
      <c r="AF294">
        <f>IF(N294="..","..",VLOOKUP($A294,'16-64 population'!$A$8:$L$432,AF$3,FALSE))</f>
        <v>535189</v>
      </c>
      <c r="AG294">
        <f>IF(O294="..","..",VLOOKUP($A294,'16-64 population'!$A$8:$M$432,AG$3,FALSE))</f>
        <v>536544</v>
      </c>
      <c r="AM294">
        <f t="shared" si="45"/>
        <v>1.2348874181979517</v>
      </c>
      <c r="AN294">
        <f t="shared" si="46"/>
        <v>1.4164227374680798</v>
      </c>
      <c r="AO294">
        <f t="shared" si="47"/>
        <v>0.74830799248366198</v>
      </c>
      <c r="AP294">
        <f t="shared" si="48"/>
        <v>1.0487999344267183</v>
      </c>
      <c r="AQ294">
        <f t="shared" si="49"/>
        <v>0.93181534401690691</v>
      </c>
      <c r="AR294">
        <f t="shared" si="50"/>
        <v>1.866271119314318</v>
      </c>
      <c r="AS294">
        <f t="shared" si="51"/>
        <v>0.54120762334945727</v>
      </c>
      <c r="AT294">
        <f t="shared" si="52"/>
        <v>1.291336814328224</v>
      </c>
      <c r="AU294">
        <f t="shared" si="53"/>
        <v>1.7271221733327851</v>
      </c>
      <c r="AV294">
        <f t="shared" si="54"/>
        <v>1.7623236508319176</v>
      </c>
      <c r="AW294">
        <f t="shared" si="55"/>
        <v>1.2855271689066854</v>
      </c>
      <c r="AX294">
        <f t="shared" si="55"/>
        <v>1.645717778970597</v>
      </c>
    </row>
    <row r="295" spans="1:50" x14ac:dyDescent="0.3">
      <c r="A295" t="s">
        <v>190</v>
      </c>
      <c r="B295" t="str">
        <f>VLOOKUP($A295,class!$A$1:$B$455,2,FALSE)</f>
        <v>Shire District</v>
      </c>
      <c r="C295" t="str">
        <f>IFERROR(VLOOKUP($A295,classifications!A$3:C$334,3,FALSE),VLOOKUP($A295,classifications!I$2:K$28,3,FALSE))</f>
        <v>Predominantly Rural</v>
      </c>
      <c r="D295">
        <f>VLOOKUP($A295,'table 1008C'!$C$10:$O$796,V$3,FALSE)</f>
        <v>19</v>
      </c>
      <c r="E295">
        <f>VLOOKUP($A295,'table 1008C'!$C$10:$O$796,W$3,FALSE)</f>
        <v>32</v>
      </c>
      <c r="F295">
        <f>VLOOKUP($A295,'table 1008C'!$C$10:$O$796,X$3,FALSE)</f>
        <v>13</v>
      </c>
      <c r="G295">
        <f>VLOOKUP($A295,'table 1008C'!$C$10:$O$796,Y$3,FALSE)</f>
        <v>38</v>
      </c>
      <c r="H295">
        <f>VLOOKUP($A295,'table 1008C'!$C$10:$O$796,Z$3,FALSE)</f>
        <v>53</v>
      </c>
      <c r="I295">
        <f>VLOOKUP($A295,'table 1008C'!$C$10:$O$796,AA$3,FALSE)</f>
        <v>225</v>
      </c>
      <c r="J295">
        <f>VLOOKUP($A295,'table 1008C'!$C$10:$O$796,AB$3,FALSE)</f>
        <v>19</v>
      </c>
      <c r="K295">
        <f>VLOOKUP($A295,'table 1008C'!$C$10:$O$796,AC$3,FALSE)</f>
        <v>2</v>
      </c>
      <c r="L295">
        <f>VLOOKUP($A295,'table 1008C'!$C$10:$O$796,AD$3,FALSE)</f>
        <v>36</v>
      </c>
      <c r="M295">
        <f>VLOOKUP($A295,'table 1008C'!$C$10:$O$796,AE$3,FALSE)</f>
        <v>35</v>
      </c>
      <c r="N295">
        <f>VLOOKUP($A295,'table 1008C'!$C$10:$O$796,AF$3,FALSE)</f>
        <v>16</v>
      </c>
      <c r="O295">
        <f>VLOOKUP($A295,'table 1008C'!$C$10:$O$796,AG$3,FALSE)</f>
        <v>21</v>
      </c>
      <c r="V295">
        <f>IF(D295="..","..",VLOOKUP($A295,'16-64 population'!$A$8:$L$432,V$3,FALSE))</f>
        <v>61295</v>
      </c>
      <c r="W295">
        <f>IF(E295="..","..",VLOOKUP($A295,'16-64 population'!$A$8:$L$432,W$3,FALSE))</f>
        <v>60927</v>
      </c>
      <c r="X295">
        <f>IF(F295="..","..",VLOOKUP($A295,'16-64 population'!$A$8:$L$432,X$3,FALSE))</f>
        <v>60605</v>
      </c>
      <c r="Y295">
        <f>IF(G295="..","..",VLOOKUP($A295,'16-64 population'!$A$8:$L$432,Y$3,FALSE))</f>
        <v>59804</v>
      </c>
      <c r="Z295">
        <f>IF(H295="..","..",VLOOKUP($A295,'16-64 population'!$A$8:$L$432,Z$3,FALSE))</f>
        <v>59366</v>
      </c>
      <c r="AA295">
        <f>IF(I295="..","..",VLOOKUP($A295,'16-64 population'!$A$8:$L$432,AA$3,FALSE))</f>
        <v>59100</v>
      </c>
      <c r="AB295">
        <f>IF(J295="..","..",VLOOKUP($A295,'16-64 population'!$A$8:$L$432,AB$3,FALSE))</f>
        <v>58724</v>
      </c>
      <c r="AC295">
        <f>IF(K295="..","..",VLOOKUP($A295,'16-64 population'!$A$8:$L$432,AC$3,FALSE))</f>
        <v>58533</v>
      </c>
      <c r="AD295">
        <f>IF(L295="..","..",VLOOKUP($A295,'16-64 population'!$A$8:$L$432,AD$3,FALSE))</f>
        <v>58453</v>
      </c>
      <c r="AE295">
        <f>IF(M295="..","..",VLOOKUP($A295,'16-64 population'!$A$8:$L$432,AE$3,FALSE))</f>
        <v>58130</v>
      </c>
      <c r="AF295">
        <f>IF(N295="..","..",VLOOKUP($A295,'16-64 population'!$A$8:$L$432,AF$3,FALSE))</f>
        <v>57866</v>
      </c>
      <c r="AG295">
        <f>IF(O295="..","..",VLOOKUP($A295,'16-64 population'!$A$8:$M$432,AG$3,FALSE))</f>
        <v>57704</v>
      </c>
      <c r="AM295">
        <f t="shared" si="45"/>
        <v>0.30997634391059631</v>
      </c>
      <c r="AN295">
        <f t="shared" si="46"/>
        <v>0.52521870435110873</v>
      </c>
      <c r="AO295">
        <f t="shared" si="47"/>
        <v>0.21450375381569178</v>
      </c>
      <c r="AP295">
        <f t="shared" si="48"/>
        <v>0.63540900274229151</v>
      </c>
      <c r="AQ295">
        <f t="shared" si="49"/>
        <v>0.89276690361486377</v>
      </c>
      <c r="AR295">
        <f t="shared" si="50"/>
        <v>3.8071065989847717</v>
      </c>
      <c r="AS295">
        <f t="shared" si="51"/>
        <v>0.32354744227232479</v>
      </c>
      <c r="AT295">
        <f t="shared" si="52"/>
        <v>3.4168759503186236E-2</v>
      </c>
      <c r="AU295">
        <f t="shared" si="53"/>
        <v>0.6158794244948933</v>
      </c>
      <c r="AV295">
        <f t="shared" si="54"/>
        <v>0.60209874419404785</v>
      </c>
      <c r="AW295">
        <f t="shared" si="55"/>
        <v>0.27650088134655931</v>
      </c>
      <c r="AX295">
        <f t="shared" si="55"/>
        <v>0.36392624428115899</v>
      </c>
    </row>
    <row r="296" spans="1:50" x14ac:dyDescent="0.3">
      <c r="A296" t="s">
        <v>315</v>
      </c>
      <c r="B296" t="str">
        <f>VLOOKUP($A296,class!$A$1:$B$455,2,FALSE)</f>
        <v>Shire District</v>
      </c>
      <c r="C296" t="str">
        <f>IFERROR(VLOOKUP($A296,classifications!A$3:C$334,3,FALSE),VLOOKUP($A296,classifications!I$2:K$28,3,FALSE))</f>
        <v>Predominantly Urban</v>
      </c>
      <c r="D296">
        <f>VLOOKUP($A296,'table 1008C'!$C$10:$O$796,V$3,FALSE)</f>
        <v>110</v>
      </c>
      <c r="E296">
        <f>VLOOKUP($A296,'table 1008C'!$C$10:$O$796,W$3,FALSE)</f>
        <v>222</v>
      </c>
      <c r="F296">
        <f>VLOOKUP($A296,'table 1008C'!$C$10:$O$796,X$3,FALSE)</f>
        <v>55</v>
      </c>
      <c r="G296">
        <f>VLOOKUP($A296,'table 1008C'!$C$10:$O$796,Y$3,FALSE)</f>
        <v>7</v>
      </c>
      <c r="H296">
        <f>VLOOKUP($A296,'table 1008C'!$C$10:$O$796,Z$3,FALSE)</f>
        <v>96</v>
      </c>
      <c r="I296">
        <f>VLOOKUP($A296,'table 1008C'!$C$10:$O$796,AA$3,FALSE)</f>
        <v>90</v>
      </c>
      <c r="J296">
        <f>VLOOKUP($A296,'table 1008C'!$C$10:$O$796,AB$3,FALSE)</f>
        <v>25</v>
      </c>
      <c r="K296">
        <f>VLOOKUP($A296,'table 1008C'!$C$10:$O$796,AC$3,FALSE)</f>
        <v>159</v>
      </c>
      <c r="L296">
        <f>VLOOKUP($A296,'table 1008C'!$C$10:$O$796,AD$3,FALSE)</f>
        <v>30</v>
      </c>
      <c r="M296">
        <f>VLOOKUP($A296,'table 1008C'!$C$10:$O$796,AE$3,FALSE)</f>
        <v>128</v>
      </c>
      <c r="N296">
        <f>VLOOKUP($A296,'table 1008C'!$C$10:$O$796,AF$3,FALSE)</f>
        <v>241</v>
      </c>
      <c r="O296">
        <f>VLOOKUP($A296,'table 1008C'!$C$10:$O$796,AG$3,FALSE)</f>
        <v>85</v>
      </c>
      <c r="V296">
        <f>IF(D296="..","..",VLOOKUP($A296,'16-64 population'!$A$8:$L$432,V$3,FALSE))</f>
        <v>53896</v>
      </c>
      <c r="W296">
        <f>IF(E296="..","..",VLOOKUP($A296,'16-64 population'!$A$8:$L$432,W$3,FALSE))</f>
        <v>54348</v>
      </c>
      <c r="X296">
        <f>IF(F296="..","..",VLOOKUP($A296,'16-64 population'!$A$8:$L$432,X$3,FALSE))</f>
        <v>55118</v>
      </c>
      <c r="Y296">
        <f>IF(G296="..","..",VLOOKUP($A296,'16-64 population'!$A$8:$L$432,Y$3,FALSE))</f>
        <v>55225</v>
      </c>
      <c r="Z296">
        <f>IF(H296="..","..",VLOOKUP($A296,'16-64 population'!$A$8:$L$432,Z$3,FALSE))</f>
        <v>55384</v>
      </c>
      <c r="AA296">
        <f>IF(I296="..","..",VLOOKUP($A296,'16-64 population'!$A$8:$L$432,AA$3,FALSE))</f>
        <v>55577</v>
      </c>
      <c r="AB296">
        <f>IF(J296="..","..",VLOOKUP($A296,'16-64 population'!$A$8:$L$432,AB$3,FALSE))</f>
        <v>55837</v>
      </c>
      <c r="AC296">
        <f>IF(K296="..","..",VLOOKUP($A296,'16-64 population'!$A$8:$L$432,AC$3,FALSE))</f>
        <v>56221</v>
      </c>
      <c r="AD296">
        <f>IF(L296="..","..",VLOOKUP($A296,'16-64 population'!$A$8:$L$432,AD$3,FALSE))</f>
        <v>56388</v>
      </c>
      <c r="AE296">
        <f>IF(M296="..","..",VLOOKUP($A296,'16-64 population'!$A$8:$L$432,AE$3,FALSE))</f>
        <v>56192</v>
      </c>
      <c r="AF296">
        <f>IF(N296="..","..",VLOOKUP($A296,'16-64 population'!$A$8:$L$432,AF$3,FALSE))</f>
        <v>56017</v>
      </c>
      <c r="AG296">
        <f>IF(O296="..","..",VLOOKUP($A296,'16-64 population'!$A$8:$M$432,AG$3,FALSE))</f>
        <v>56068</v>
      </c>
      <c r="AM296">
        <f t="shared" si="45"/>
        <v>2.0409677898174263</v>
      </c>
      <c r="AN296">
        <f t="shared" si="46"/>
        <v>4.0847869286818286</v>
      </c>
      <c r="AO296">
        <f t="shared" si="47"/>
        <v>0.99785913857541997</v>
      </c>
      <c r="AP296">
        <f t="shared" si="48"/>
        <v>0.12675418741511996</v>
      </c>
      <c r="AQ296">
        <f t="shared" si="49"/>
        <v>1.7333525928065867</v>
      </c>
      <c r="AR296">
        <f t="shared" si="50"/>
        <v>1.6193749212803858</v>
      </c>
      <c r="AS296">
        <f t="shared" si="51"/>
        <v>0.44773179074807024</v>
      </c>
      <c r="AT296">
        <f t="shared" si="52"/>
        <v>2.8281247220789387</v>
      </c>
      <c r="AU296">
        <f t="shared" si="53"/>
        <v>0.53202809108320925</v>
      </c>
      <c r="AV296">
        <f t="shared" si="54"/>
        <v>2.2779043280182232</v>
      </c>
      <c r="AW296">
        <f t="shared" si="55"/>
        <v>4.3022653837227978</v>
      </c>
      <c r="AX296">
        <f t="shared" si="55"/>
        <v>1.5160162659627596</v>
      </c>
    </row>
    <row r="297" spans="1:50" x14ac:dyDescent="0.3">
      <c r="A297" t="s">
        <v>204</v>
      </c>
      <c r="B297" t="str">
        <f>VLOOKUP($A297,class!$A$1:$B$455,2,FALSE)</f>
        <v>Metropolitan District</v>
      </c>
      <c r="C297" t="str">
        <f>IFERROR(VLOOKUP($A297,classifications!A$3:C$334,3,FALSE),VLOOKUP($A297,classifications!I$2:K$28,3,FALSE))</f>
        <v>Predominantly Urban</v>
      </c>
      <c r="D297">
        <f>VLOOKUP($A297,'table 1008C'!$C$10:$O$796,V$3,FALSE)</f>
        <v>77</v>
      </c>
      <c r="E297">
        <f>VLOOKUP($A297,'table 1008C'!$C$10:$O$796,W$3,FALSE)</f>
        <v>99</v>
      </c>
      <c r="F297">
        <f>VLOOKUP($A297,'table 1008C'!$C$10:$O$796,X$3,FALSE)</f>
        <v>152</v>
      </c>
      <c r="G297">
        <f>VLOOKUP($A297,'table 1008C'!$C$10:$O$796,Y$3,FALSE)</f>
        <v>92</v>
      </c>
      <c r="H297">
        <f>VLOOKUP($A297,'table 1008C'!$C$10:$O$796,Z$3,FALSE)</f>
        <v>135</v>
      </c>
      <c r="I297">
        <f>VLOOKUP($A297,'table 1008C'!$C$10:$O$796,AA$3,FALSE)</f>
        <v>229</v>
      </c>
      <c r="J297">
        <f>VLOOKUP($A297,'table 1008C'!$C$10:$O$796,AB$3,FALSE)</f>
        <v>90</v>
      </c>
      <c r="K297">
        <f>VLOOKUP($A297,'table 1008C'!$C$10:$O$796,AC$3,FALSE)</f>
        <v>111</v>
      </c>
      <c r="L297">
        <f>VLOOKUP($A297,'table 1008C'!$C$10:$O$796,AD$3,FALSE)</f>
        <v>336</v>
      </c>
      <c r="M297">
        <f>VLOOKUP($A297,'table 1008C'!$C$10:$O$796,AE$3,FALSE)</f>
        <v>139</v>
      </c>
      <c r="N297">
        <f>VLOOKUP($A297,'table 1008C'!$C$10:$O$796,AF$3,FALSE)</f>
        <v>165</v>
      </c>
      <c r="O297">
        <f>VLOOKUP($A297,'table 1008C'!$C$10:$O$796,AG$3,FALSE)</f>
        <v>185</v>
      </c>
      <c r="V297">
        <f>IF(D297="..","..",VLOOKUP($A297,'16-64 population'!$A$8:$L$432,V$3,FALSE))</f>
        <v>179268</v>
      </c>
      <c r="W297">
        <f>IF(E297="..","..",VLOOKUP($A297,'16-64 population'!$A$8:$L$432,W$3,FALSE))</f>
        <v>178818</v>
      </c>
      <c r="X297">
        <f>IF(F297="..","..",VLOOKUP($A297,'16-64 population'!$A$8:$L$432,X$3,FALSE))</f>
        <v>178438</v>
      </c>
      <c r="Y297">
        <f>IF(G297="..","..",VLOOKUP($A297,'16-64 population'!$A$8:$L$432,Y$3,FALSE))</f>
        <v>176845</v>
      </c>
      <c r="Z297">
        <f>IF(H297="..","..",VLOOKUP($A297,'16-64 population'!$A$8:$L$432,Z$3,FALSE))</f>
        <v>176444</v>
      </c>
      <c r="AA297">
        <f>IF(I297="..","..",VLOOKUP($A297,'16-64 population'!$A$8:$L$432,AA$3,FALSE))</f>
        <v>176319</v>
      </c>
      <c r="AB297">
        <f>IF(J297="..","..",VLOOKUP($A297,'16-64 population'!$A$8:$L$432,AB$3,FALSE))</f>
        <v>176556</v>
      </c>
      <c r="AC297">
        <f>IF(K297="..","..",VLOOKUP($A297,'16-64 population'!$A$8:$L$432,AC$3,FALSE))</f>
        <v>176982</v>
      </c>
      <c r="AD297">
        <f>IF(L297="..","..",VLOOKUP($A297,'16-64 population'!$A$8:$L$432,AD$3,FALSE))</f>
        <v>177078</v>
      </c>
      <c r="AE297">
        <f>IF(M297="..","..",VLOOKUP($A297,'16-64 population'!$A$8:$L$432,AE$3,FALSE))</f>
        <v>176919</v>
      </c>
      <c r="AF297">
        <f>IF(N297="..","..",VLOOKUP($A297,'16-64 population'!$A$8:$L$432,AF$3,FALSE))</f>
        <v>177458</v>
      </c>
      <c r="AG297">
        <f>IF(O297="..","..",VLOOKUP($A297,'16-64 population'!$A$8:$M$432,AG$3,FALSE))</f>
        <v>177878</v>
      </c>
      <c r="AM297">
        <f t="shared" si="45"/>
        <v>0.42952451078831694</v>
      </c>
      <c r="AN297">
        <f t="shared" si="46"/>
        <v>0.553635540046304</v>
      </c>
      <c r="AO297">
        <f t="shared" si="47"/>
        <v>0.85183649222699209</v>
      </c>
      <c r="AP297">
        <f t="shared" si="48"/>
        <v>0.52022957957533433</v>
      </c>
      <c r="AQ297">
        <f t="shared" si="49"/>
        <v>0.76511527736845686</v>
      </c>
      <c r="AR297">
        <f t="shared" si="50"/>
        <v>1.298782320680131</v>
      </c>
      <c r="AS297">
        <f t="shared" si="51"/>
        <v>0.50975327941276416</v>
      </c>
      <c r="AT297">
        <f t="shared" si="52"/>
        <v>0.62718242533138968</v>
      </c>
      <c r="AU297">
        <f t="shared" si="53"/>
        <v>1.8974689120048791</v>
      </c>
      <c r="AV297">
        <f t="shared" si="54"/>
        <v>0.78567027848902604</v>
      </c>
      <c r="AW297">
        <f t="shared" si="55"/>
        <v>0.92979747320492734</v>
      </c>
      <c r="AX297">
        <f t="shared" si="55"/>
        <v>1.0400386781951676</v>
      </c>
    </row>
    <row r="298" spans="1:50" x14ac:dyDescent="0.3">
      <c r="A298" t="s">
        <v>105</v>
      </c>
      <c r="B298" t="str">
        <f>VLOOKUP($A298,class!$A$1:$B$455,2,FALSE)</f>
        <v>Unitary Authority</v>
      </c>
      <c r="C298" t="str">
        <f>IFERROR(VLOOKUP($A298,classifications!A$3:C$334,3,FALSE),VLOOKUP($A298,classifications!I$2:K$28,3,FALSE))</f>
        <v>Predominantly Urban</v>
      </c>
      <c r="D298">
        <f>VLOOKUP($A298,'table 1008C'!$C$10:$O$796,V$3,FALSE)</f>
        <v>212</v>
      </c>
      <c r="E298">
        <f>VLOOKUP($A298,'table 1008C'!$C$10:$O$796,W$3,FALSE)</f>
        <v>219</v>
      </c>
      <c r="F298">
        <f>VLOOKUP($A298,'table 1008C'!$C$10:$O$796,X$3,FALSE)</f>
        <v>138</v>
      </c>
      <c r="G298">
        <f>VLOOKUP($A298,'table 1008C'!$C$10:$O$796,Y$3,FALSE)</f>
        <v>250</v>
      </c>
      <c r="H298">
        <f>VLOOKUP($A298,'table 1008C'!$C$10:$O$796,Z$3,FALSE)</f>
        <v>110</v>
      </c>
      <c r="I298">
        <f>VLOOKUP($A298,'table 1008C'!$C$10:$O$796,AA$3,FALSE)</f>
        <v>101</v>
      </c>
      <c r="J298">
        <f>VLOOKUP($A298,'table 1008C'!$C$10:$O$796,AB$3,FALSE)</f>
        <v>92</v>
      </c>
      <c r="K298">
        <f>VLOOKUP($A298,'table 1008C'!$C$10:$O$796,AC$3,FALSE)</f>
        <v>129</v>
      </c>
      <c r="L298">
        <f>VLOOKUP($A298,'table 1008C'!$C$10:$O$796,AD$3,FALSE)</f>
        <v>144</v>
      </c>
      <c r="M298">
        <f>VLOOKUP($A298,'table 1008C'!$C$10:$O$796,AE$3,FALSE)</f>
        <v>241</v>
      </c>
      <c r="N298">
        <f>VLOOKUP($A298,'table 1008C'!$C$10:$O$796,AF$3,FALSE)</f>
        <v>359</v>
      </c>
      <c r="O298">
        <f>VLOOKUP($A298,'table 1008C'!$C$10:$O$796,AG$3,FALSE)</f>
        <v>111</v>
      </c>
      <c r="V298">
        <f>IF(D298="..","..",VLOOKUP($A298,'16-64 population'!$A$8:$L$432,V$3,FALSE))</f>
        <v>123879</v>
      </c>
      <c r="W298">
        <f>IF(E298="..","..",VLOOKUP($A298,'16-64 population'!$A$8:$L$432,W$3,FALSE))</f>
        <v>124363</v>
      </c>
      <c r="X298">
        <f>IF(F298="..","..",VLOOKUP($A298,'16-64 population'!$A$8:$L$432,X$3,FALSE))</f>
        <v>124474</v>
      </c>
      <c r="Y298">
        <f>IF(G298="..","..",VLOOKUP($A298,'16-64 population'!$A$8:$L$432,Y$3,FALSE))</f>
        <v>123757</v>
      </c>
      <c r="Z298">
        <f>IF(H298="..","..",VLOOKUP($A298,'16-64 population'!$A$8:$L$432,Z$3,FALSE))</f>
        <v>123504</v>
      </c>
      <c r="AA298">
        <f>IF(I298="..","..",VLOOKUP($A298,'16-64 population'!$A$8:$L$432,AA$3,FALSE))</f>
        <v>123391</v>
      </c>
      <c r="AB298">
        <f>IF(J298="..","..",VLOOKUP($A298,'16-64 population'!$A$8:$L$432,AB$3,FALSE))</f>
        <v>123135</v>
      </c>
      <c r="AC298">
        <f>IF(K298="..","..",VLOOKUP($A298,'16-64 population'!$A$8:$L$432,AC$3,FALSE))</f>
        <v>123108</v>
      </c>
      <c r="AD298">
        <f>IF(L298="..","..",VLOOKUP($A298,'16-64 population'!$A$8:$L$432,AD$3,FALSE))</f>
        <v>122651</v>
      </c>
      <c r="AE298">
        <f>IF(M298="..","..",VLOOKUP($A298,'16-64 population'!$A$8:$L$432,AE$3,FALSE))</f>
        <v>122324</v>
      </c>
      <c r="AF298">
        <f>IF(N298="..","..",VLOOKUP($A298,'16-64 population'!$A$8:$L$432,AF$3,FALSE))</f>
        <v>121485</v>
      </c>
      <c r="AG298">
        <f>IF(O298="..","..",VLOOKUP($A298,'16-64 population'!$A$8:$M$432,AG$3,FALSE))</f>
        <v>121061</v>
      </c>
      <c r="AM298">
        <f t="shared" si="45"/>
        <v>1.7113473631527538</v>
      </c>
      <c r="AN298">
        <f t="shared" si="46"/>
        <v>1.7609739231121797</v>
      </c>
      <c r="AO298">
        <f t="shared" si="47"/>
        <v>1.108665263428507</v>
      </c>
      <c r="AP298">
        <f t="shared" si="48"/>
        <v>2.0200877526119734</v>
      </c>
      <c r="AQ298">
        <f t="shared" si="49"/>
        <v>0.89065941184091202</v>
      </c>
      <c r="AR298">
        <f t="shared" si="50"/>
        <v>0.81853619793988208</v>
      </c>
      <c r="AS298">
        <f t="shared" si="51"/>
        <v>0.7471474398018435</v>
      </c>
      <c r="AT298">
        <f t="shared" si="52"/>
        <v>1.0478604152451505</v>
      </c>
      <c r="AU298">
        <f t="shared" si="53"/>
        <v>1.174062991740793</v>
      </c>
      <c r="AV298">
        <f t="shared" si="54"/>
        <v>1.9701775612308297</v>
      </c>
      <c r="AW298">
        <f t="shared" si="55"/>
        <v>2.9550973371198093</v>
      </c>
      <c r="AX298">
        <f t="shared" si="55"/>
        <v>0.91689313651795368</v>
      </c>
    </row>
    <row r="299" spans="1:50" x14ac:dyDescent="0.3">
      <c r="A299" t="s">
        <v>107</v>
      </c>
      <c r="B299" t="str">
        <f>VLOOKUP($A299,class!$A$1:$B$455,2,FALSE)</f>
        <v>Unitary Authority</v>
      </c>
      <c r="C299" t="str">
        <f>IFERROR(VLOOKUP($A299,classifications!A$3:C$334,3,FALSE),VLOOKUP($A299,classifications!I$2:K$28,3,FALSE))</f>
        <v>Predominantly Urban</v>
      </c>
      <c r="D299">
        <f>VLOOKUP($A299,'table 1008C'!$C$10:$O$796,V$3,FALSE)</f>
        <v>158</v>
      </c>
      <c r="E299">
        <f>VLOOKUP($A299,'table 1008C'!$C$10:$O$796,W$3,FALSE)</f>
        <v>328</v>
      </c>
      <c r="F299">
        <f>VLOOKUP($A299,'table 1008C'!$C$10:$O$796,X$3,FALSE)</f>
        <v>124</v>
      </c>
      <c r="G299">
        <f>VLOOKUP($A299,'table 1008C'!$C$10:$O$796,Y$3,FALSE)</f>
        <v>125</v>
      </c>
      <c r="H299">
        <f>VLOOKUP($A299,'table 1008C'!$C$10:$O$796,Z$3,FALSE)</f>
        <v>232</v>
      </c>
      <c r="I299">
        <f>VLOOKUP($A299,'table 1008C'!$C$10:$O$796,AA$3,FALSE)</f>
        <v>346</v>
      </c>
      <c r="J299">
        <f>VLOOKUP($A299,'table 1008C'!$C$10:$O$796,AB$3,FALSE)</f>
        <v>49</v>
      </c>
      <c r="K299">
        <f>VLOOKUP($A299,'table 1008C'!$C$10:$O$796,AC$3,FALSE)</f>
        <v>320</v>
      </c>
      <c r="L299">
        <f>VLOOKUP($A299,'table 1008C'!$C$10:$O$796,AD$3,FALSE)</f>
        <v>203</v>
      </c>
      <c r="M299">
        <f>VLOOKUP($A299,'table 1008C'!$C$10:$O$796,AE$3,FALSE)</f>
        <v>96</v>
      </c>
      <c r="N299">
        <f>VLOOKUP($A299,'table 1008C'!$C$10:$O$796,AF$3,FALSE)</f>
        <v>190</v>
      </c>
      <c r="O299">
        <f>VLOOKUP($A299,'table 1008C'!$C$10:$O$796,AG$3,FALSE)</f>
        <v>178</v>
      </c>
      <c r="V299">
        <f>IF(D299="..","..",VLOOKUP($A299,'16-64 population'!$A$8:$L$432,V$3,FALSE))</f>
        <v>159697</v>
      </c>
      <c r="W299">
        <f>IF(E299="..","..",VLOOKUP($A299,'16-64 population'!$A$8:$L$432,W$3,FALSE))</f>
        <v>160626</v>
      </c>
      <c r="X299">
        <f>IF(F299="..","..",VLOOKUP($A299,'16-64 population'!$A$8:$L$432,X$3,FALSE))</f>
        <v>161308</v>
      </c>
      <c r="Y299">
        <f>IF(G299="..","..",VLOOKUP($A299,'16-64 population'!$A$8:$L$432,Y$3,FALSE))</f>
        <v>160661</v>
      </c>
      <c r="Z299">
        <f>IF(H299="..","..",VLOOKUP($A299,'16-64 population'!$A$8:$L$432,Z$3,FALSE))</f>
        <v>160011</v>
      </c>
      <c r="AA299">
        <f>IF(I299="..","..",VLOOKUP($A299,'16-64 population'!$A$8:$L$432,AA$3,FALSE))</f>
        <v>159306</v>
      </c>
      <c r="AB299">
        <f>IF(J299="..","..",VLOOKUP($A299,'16-64 population'!$A$8:$L$432,AB$3,FALSE))</f>
        <v>158947</v>
      </c>
      <c r="AC299">
        <f>IF(K299="..","..",VLOOKUP($A299,'16-64 population'!$A$8:$L$432,AC$3,FALSE))</f>
        <v>159740</v>
      </c>
      <c r="AD299">
        <f>IF(L299="..","..",VLOOKUP($A299,'16-64 population'!$A$8:$L$432,AD$3,FALSE))</f>
        <v>160387</v>
      </c>
      <c r="AE299">
        <f>IF(M299="..","..",VLOOKUP($A299,'16-64 population'!$A$8:$L$432,AE$3,FALSE))</f>
        <v>160091</v>
      </c>
      <c r="AF299">
        <f>IF(N299="..","..",VLOOKUP($A299,'16-64 population'!$A$8:$L$432,AF$3,FALSE))</f>
        <v>159765</v>
      </c>
      <c r="AG299">
        <f>IF(O299="..","..",VLOOKUP($A299,'16-64 population'!$A$8:$M$432,AG$3,FALSE))</f>
        <v>159523</v>
      </c>
      <c r="AM299">
        <f t="shared" si="45"/>
        <v>0.98937362630481474</v>
      </c>
      <c r="AN299">
        <f t="shared" si="46"/>
        <v>2.0420106333968349</v>
      </c>
      <c r="AO299">
        <f t="shared" si="47"/>
        <v>0.76871574875393656</v>
      </c>
      <c r="AP299">
        <f t="shared" si="48"/>
        <v>0.77803573984974572</v>
      </c>
      <c r="AQ299">
        <f t="shared" si="49"/>
        <v>1.4499003193530444</v>
      </c>
      <c r="AR299">
        <f t="shared" si="50"/>
        <v>2.1719207060625463</v>
      </c>
      <c r="AS299">
        <f t="shared" si="51"/>
        <v>0.3082788602490138</v>
      </c>
      <c r="AT299">
        <f t="shared" si="52"/>
        <v>2.0032552898459994</v>
      </c>
      <c r="AU299">
        <f t="shared" si="53"/>
        <v>1.2656886156608702</v>
      </c>
      <c r="AV299">
        <f t="shared" si="54"/>
        <v>0.59965894397561381</v>
      </c>
      <c r="AW299">
        <f t="shared" si="55"/>
        <v>1.1892467060995839</v>
      </c>
      <c r="AX299">
        <f t="shared" si="55"/>
        <v>1.1158265579258164</v>
      </c>
    </row>
    <row r="300" spans="1:50" x14ac:dyDescent="0.3">
      <c r="A300" t="s">
        <v>324</v>
      </c>
      <c r="B300" t="str">
        <f>VLOOKUP($A300,class!$A$1:$B$455,2,FALSE)</f>
        <v>Shire District</v>
      </c>
      <c r="C300" t="str">
        <f>IFERROR(VLOOKUP($A300,classifications!A$3:C$334,3,FALSE),VLOOKUP($A300,classifications!I$2:K$28,3,FALSE))</f>
        <v>Predominantly Rural</v>
      </c>
      <c r="D300">
        <f>VLOOKUP($A300,'table 1008C'!$C$10:$O$796,V$3,FALSE)</f>
        <v>75</v>
      </c>
      <c r="E300">
        <f>VLOOKUP($A300,'table 1008C'!$C$10:$O$796,W$3,FALSE)</f>
        <v>76</v>
      </c>
      <c r="F300">
        <f>VLOOKUP($A300,'table 1008C'!$C$10:$O$796,X$3,FALSE)</f>
        <v>105</v>
      </c>
      <c r="G300">
        <f>VLOOKUP($A300,'table 1008C'!$C$10:$O$796,Y$3,FALSE)</f>
        <v>99</v>
      </c>
      <c r="H300">
        <f>VLOOKUP($A300,'table 1008C'!$C$10:$O$796,Z$3,FALSE)</f>
        <v>132</v>
      </c>
      <c r="I300">
        <f>VLOOKUP($A300,'table 1008C'!$C$10:$O$796,AA$3,FALSE)</f>
        <v>215</v>
      </c>
      <c r="J300">
        <f>VLOOKUP($A300,'table 1008C'!$C$10:$O$796,AB$3,FALSE)</f>
        <v>340</v>
      </c>
      <c r="K300">
        <f>VLOOKUP($A300,'table 1008C'!$C$10:$O$796,AC$3,FALSE)</f>
        <v>301</v>
      </c>
      <c r="L300">
        <f>VLOOKUP($A300,'table 1008C'!$C$10:$O$796,AD$3,FALSE)</f>
        <v>460</v>
      </c>
      <c r="M300">
        <f>VLOOKUP($A300,'table 1008C'!$C$10:$O$796,AE$3,FALSE)</f>
        <v>422</v>
      </c>
      <c r="N300">
        <f>VLOOKUP($A300,'table 1008C'!$C$10:$O$796,AF$3,FALSE)</f>
        <v>552</v>
      </c>
      <c r="O300">
        <f>VLOOKUP($A300,'table 1008C'!$C$10:$O$796,AG$3,FALSE)</f>
        <v>465</v>
      </c>
      <c r="V300">
        <f>IF(D300="..","..",VLOOKUP($A300,'16-64 population'!$A$8:$L$432,V$3,FALSE))</f>
        <v>74002</v>
      </c>
      <c r="W300">
        <f>IF(E300="..","..",VLOOKUP($A300,'16-64 population'!$A$8:$L$432,W$3,FALSE))</f>
        <v>73639</v>
      </c>
      <c r="X300">
        <f>IF(F300="..","..",VLOOKUP($A300,'16-64 population'!$A$8:$L$432,X$3,FALSE))</f>
        <v>73447</v>
      </c>
      <c r="Y300">
        <f>IF(G300="..","..",VLOOKUP($A300,'16-64 population'!$A$8:$L$432,Y$3,FALSE))</f>
        <v>72262</v>
      </c>
      <c r="Z300">
        <f>IF(H300="..","..",VLOOKUP($A300,'16-64 population'!$A$8:$L$432,Z$3,FALSE))</f>
        <v>71804</v>
      </c>
      <c r="AA300">
        <f>IF(I300="..","..",VLOOKUP($A300,'16-64 population'!$A$8:$L$432,AA$3,FALSE))</f>
        <v>71410</v>
      </c>
      <c r="AB300">
        <f>IF(J300="..","..",VLOOKUP($A300,'16-64 population'!$A$8:$L$432,AB$3,FALSE))</f>
        <v>71583</v>
      </c>
      <c r="AC300">
        <f>IF(K300="..","..",VLOOKUP($A300,'16-64 population'!$A$8:$L$432,AC$3,FALSE))</f>
        <v>71757</v>
      </c>
      <c r="AD300">
        <f>IF(L300="..","..",VLOOKUP($A300,'16-64 population'!$A$8:$L$432,AD$3,FALSE))</f>
        <v>72685</v>
      </c>
      <c r="AE300">
        <f>IF(M300="..","..",VLOOKUP($A300,'16-64 population'!$A$8:$L$432,AE$3,FALSE))</f>
        <v>74008</v>
      </c>
      <c r="AF300">
        <f>IF(N300="..","..",VLOOKUP($A300,'16-64 population'!$A$8:$L$432,AF$3,FALSE))</f>
        <v>75166</v>
      </c>
      <c r="AG300">
        <f>IF(O300="..","..",VLOOKUP($A300,'16-64 population'!$A$8:$M$432,AG$3,FALSE))</f>
        <v>76632</v>
      </c>
      <c r="AM300">
        <f t="shared" si="45"/>
        <v>1.0134861219967028</v>
      </c>
      <c r="AN300">
        <f t="shared" si="46"/>
        <v>1.0320618150708185</v>
      </c>
      <c r="AO300">
        <f t="shared" si="47"/>
        <v>1.4296022982558851</v>
      </c>
      <c r="AP300">
        <f t="shared" si="48"/>
        <v>1.370014668843929</v>
      </c>
      <c r="AQ300">
        <f t="shared" si="49"/>
        <v>1.8383376970642304</v>
      </c>
      <c r="AR300">
        <f t="shared" si="50"/>
        <v>3.0107828035289175</v>
      </c>
      <c r="AS300">
        <f t="shared" si="51"/>
        <v>4.7497310814020093</v>
      </c>
      <c r="AT300">
        <f t="shared" si="52"/>
        <v>4.1947127109550282</v>
      </c>
      <c r="AU300">
        <f t="shared" si="53"/>
        <v>6.3286785444039344</v>
      </c>
      <c r="AV300">
        <f t="shared" si="54"/>
        <v>5.7020862609447631</v>
      </c>
      <c r="AW300">
        <f t="shared" si="55"/>
        <v>7.3437458425351894</v>
      </c>
      <c r="AX300">
        <f t="shared" si="55"/>
        <v>6.0679611650485432</v>
      </c>
    </row>
    <row r="301" spans="1:50" x14ac:dyDescent="0.3">
      <c r="A301" t="s">
        <v>215</v>
      </c>
      <c r="B301" t="str">
        <f>VLOOKUP($A301,class!$A$1:$B$455,2,FALSE)</f>
        <v>Shire District</v>
      </c>
      <c r="C301" t="str">
        <f>IFERROR(VLOOKUP($A301,classifications!A$3:C$334,3,FALSE),VLOOKUP($A301,classifications!I$2:K$28,3,FALSE))</f>
        <v>Urban with Significant Rural</v>
      </c>
      <c r="D301">
        <f>VLOOKUP($A301,'table 1008C'!$C$10:$O$796,V$3,FALSE)</f>
        <v>113</v>
      </c>
      <c r="E301">
        <f>VLOOKUP($A301,'table 1008C'!$C$10:$O$796,W$3,FALSE)</f>
        <v>69</v>
      </c>
      <c r="F301">
        <f>VLOOKUP($A301,'table 1008C'!$C$10:$O$796,X$3,FALSE)</f>
        <v>54</v>
      </c>
      <c r="G301">
        <f>VLOOKUP($A301,'table 1008C'!$C$10:$O$796,Y$3,FALSE)</f>
        <v>160</v>
      </c>
      <c r="H301">
        <f>VLOOKUP($A301,'table 1008C'!$C$10:$O$796,Z$3,FALSE)</f>
        <v>128</v>
      </c>
      <c r="I301">
        <f>VLOOKUP($A301,'table 1008C'!$C$10:$O$796,AA$3,FALSE)</f>
        <v>134</v>
      </c>
      <c r="J301">
        <f>VLOOKUP($A301,'table 1008C'!$C$10:$O$796,AB$3,FALSE)</f>
        <v>124</v>
      </c>
      <c r="K301">
        <f>VLOOKUP($A301,'table 1008C'!$C$10:$O$796,AC$3,FALSE)</f>
        <v>135</v>
      </c>
      <c r="L301">
        <f>VLOOKUP($A301,'table 1008C'!$C$10:$O$796,AD$3,FALSE)</f>
        <v>132</v>
      </c>
      <c r="M301">
        <f>VLOOKUP($A301,'table 1008C'!$C$10:$O$796,AE$3,FALSE)</f>
        <v>116</v>
      </c>
      <c r="N301">
        <f>VLOOKUP($A301,'table 1008C'!$C$10:$O$796,AF$3,FALSE)</f>
        <v>197</v>
      </c>
      <c r="O301">
        <f>VLOOKUP($A301,'table 1008C'!$C$10:$O$796,AG$3,FALSE)</f>
        <v>233</v>
      </c>
      <c r="V301">
        <f>IF(D301="..","..",VLOOKUP($A301,'16-64 population'!$A$8:$L$432,V$3,FALSE))</f>
        <v>69963</v>
      </c>
      <c r="W301">
        <f>IF(E301="..","..",VLOOKUP($A301,'16-64 population'!$A$8:$L$432,W$3,FALSE))</f>
        <v>70245</v>
      </c>
      <c r="X301">
        <f>IF(F301="..","..",VLOOKUP($A301,'16-64 population'!$A$8:$L$432,X$3,FALSE))</f>
        <v>70358</v>
      </c>
      <c r="Y301">
        <f>IF(G301="..","..",VLOOKUP($A301,'16-64 population'!$A$8:$L$432,Y$3,FALSE))</f>
        <v>69810</v>
      </c>
      <c r="Z301">
        <f>IF(H301="..","..",VLOOKUP($A301,'16-64 population'!$A$8:$L$432,Z$3,FALSE))</f>
        <v>69687</v>
      </c>
      <c r="AA301">
        <f>IF(I301="..","..",VLOOKUP($A301,'16-64 population'!$A$8:$L$432,AA$3,FALSE))</f>
        <v>70062</v>
      </c>
      <c r="AB301">
        <f>IF(J301="..","..",VLOOKUP($A301,'16-64 population'!$A$8:$L$432,AB$3,FALSE))</f>
        <v>70639</v>
      </c>
      <c r="AC301">
        <f>IF(K301="..","..",VLOOKUP($A301,'16-64 population'!$A$8:$L$432,AC$3,FALSE))</f>
        <v>70639</v>
      </c>
      <c r="AD301">
        <f>IF(L301="..","..",VLOOKUP($A301,'16-64 population'!$A$8:$L$432,AD$3,FALSE))</f>
        <v>70802</v>
      </c>
      <c r="AE301">
        <f>IF(M301="..","..",VLOOKUP($A301,'16-64 population'!$A$8:$L$432,AE$3,FALSE))</f>
        <v>71075</v>
      </c>
      <c r="AF301">
        <f>IF(N301="..","..",VLOOKUP($A301,'16-64 population'!$A$8:$L$432,AF$3,FALSE))</f>
        <v>71437</v>
      </c>
      <c r="AG301">
        <f>IF(O301="..","..",VLOOKUP($A301,'16-64 population'!$A$8:$M$432,AG$3,FALSE))</f>
        <v>71993</v>
      </c>
      <c r="AM301">
        <f t="shared" si="45"/>
        <v>1.6151394308420166</v>
      </c>
      <c r="AN301">
        <f t="shared" si="46"/>
        <v>0.98227631859918851</v>
      </c>
      <c r="AO301">
        <f t="shared" si="47"/>
        <v>0.76750334006083165</v>
      </c>
      <c r="AP301">
        <f t="shared" si="48"/>
        <v>2.2919352528291075</v>
      </c>
      <c r="AQ301">
        <f t="shared" si="49"/>
        <v>1.8367844791711512</v>
      </c>
      <c r="AR301">
        <f t="shared" si="50"/>
        <v>1.9125917044903087</v>
      </c>
      <c r="AS301">
        <f t="shared" si="51"/>
        <v>1.7554042384518469</v>
      </c>
      <c r="AT301">
        <f t="shared" si="52"/>
        <v>1.9111255821854785</v>
      </c>
      <c r="AU301">
        <f t="shared" si="53"/>
        <v>1.8643541142905566</v>
      </c>
      <c r="AV301">
        <f t="shared" si="54"/>
        <v>1.6320787900105522</v>
      </c>
      <c r="AW301">
        <f t="shared" si="55"/>
        <v>2.7576745943978613</v>
      </c>
      <c r="AX301">
        <f t="shared" si="55"/>
        <v>3.2364257636159075</v>
      </c>
    </row>
    <row r="302" spans="1:50" x14ac:dyDescent="0.3">
      <c r="A302" t="s">
        <v>208</v>
      </c>
      <c r="B302" t="str">
        <f>VLOOKUP($A302,class!$A$1:$B$455,2,FALSE)</f>
        <v>Shire County</v>
      </c>
      <c r="C302" t="str">
        <f>IFERROR(VLOOKUP($A302,classifications!A$3:C$334,3,FALSE),VLOOKUP($A302,classifications!I$2:K$28,3,FALSE))</f>
        <v>Predominantly Rural</v>
      </c>
      <c r="D302">
        <f>VLOOKUP($A302,'table 1008C'!$C$10:$O$796,V$3,FALSE)</f>
        <v>911</v>
      </c>
      <c r="E302">
        <f>VLOOKUP($A302,'table 1008C'!$C$10:$O$796,W$3,FALSE)</f>
        <v>923</v>
      </c>
      <c r="F302">
        <f>VLOOKUP($A302,'table 1008C'!$C$10:$O$796,X$3,FALSE)</f>
        <v>553</v>
      </c>
      <c r="G302">
        <f>VLOOKUP($A302,'table 1008C'!$C$10:$O$796,Y$3,FALSE)</f>
        <v>494</v>
      </c>
      <c r="H302">
        <f>VLOOKUP($A302,'table 1008C'!$C$10:$O$796,Z$3,FALSE)</f>
        <v>467</v>
      </c>
      <c r="I302">
        <f>VLOOKUP($A302,'table 1008C'!$C$10:$O$796,AA$3,FALSE)</f>
        <v>625</v>
      </c>
      <c r="J302">
        <f>VLOOKUP($A302,'table 1008C'!$C$10:$O$796,AB$3,FALSE)</f>
        <v>322</v>
      </c>
      <c r="K302">
        <f>VLOOKUP($A302,'table 1008C'!$C$10:$O$796,AC$3,FALSE)</f>
        <v>573</v>
      </c>
      <c r="L302">
        <f>VLOOKUP($A302,'table 1008C'!$C$10:$O$796,AD$3,FALSE)</f>
        <v>637</v>
      </c>
      <c r="M302">
        <f>VLOOKUP($A302,'table 1008C'!$C$10:$O$796,AE$3,FALSE)</f>
        <v>674</v>
      </c>
      <c r="N302">
        <f>VLOOKUP($A302,'table 1008C'!$C$10:$O$796,AF$3,FALSE)</f>
        <v>728</v>
      </c>
      <c r="O302">
        <f>VLOOKUP($A302,'table 1008C'!$C$10:$O$796,AG$3,FALSE)</f>
        <v>758</v>
      </c>
      <c r="V302">
        <f>IF(D302="..","..",VLOOKUP($A302,'16-64 population'!$A$8:$L$432,V$3,FALSE))</f>
        <v>446766</v>
      </c>
      <c r="W302">
        <f>IF(E302="..","..",VLOOKUP($A302,'16-64 population'!$A$8:$L$432,W$3,FALSE))</f>
        <v>448786</v>
      </c>
      <c r="X302">
        <f>IF(F302="..","..",VLOOKUP($A302,'16-64 population'!$A$8:$L$432,X$3,FALSE))</f>
        <v>450808</v>
      </c>
      <c r="Y302">
        <f>IF(G302="..","..",VLOOKUP($A302,'16-64 population'!$A$8:$L$432,Y$3,FALSE))</f>
        <v>447000</v>
      </c>
      <c r="Z302">
        <f>IF(H302="..","..",VLOOKUP($A302,'16-64 population'!$A$8:$L$432,Z$3,FALSE))</f>
        <v>445615</v>
      </c>
      <c r="AA302">
        <f>IF(I302="..","..",VLOOKUP($A302,'16-64 population'!$A$8:$L$432,AA$3,FALSE))</f>
        <v>446200</v>
      </c>
      <c r="AB302">
        <f>IF(J302="..","..",VLOOKUP($A302,'16-64 population'!$A$8:$L$432,AB$3,FALSE))</f>
        <v>446868</v>
      </c>
      <c r="AC302">
        <f>IF(K302="..","..",VLOOKUP($A302,'16-64 population'!$A$8:$L$432,AC$3,FALSE))</f>
        <v>446280</v>
      </c>
      <c r="AD302">
        <f>IF(L302="..","..",VLOOKUP($A302,'16-64 population'!$A$8:$L$432,AD$3,FALSE))</f>
        <v>447384</v>
      </c>
      <c r="AE302">
        <f>IF(M302="..","..",VLOOKUP($A302,'16-64 population'!$A$8:$L$432,AE$3,FALSE))</f>
        <v>445460</v>
      </c>
      <c r="AF302">
        <f>IF(N302="..","..",VLOOKUP($A302,'16-64 population'!$A$8:$L$432,AF$3,FALSE))</f>
        <v>444287</v>
      </c>
      <c r="AG302">
        <f>IF(O302="..","..",VLOOKUP($A302,'16-64 population'!$A$8:$M$432,AG$3,FALSE))</f>
        <v>443505</v>
      </c>
      <c r="AM302">
        <f t="shared" si="45"/>
        <v>2.0390987675875065</v>
      </c>
      <c r="AN302">
        <f t="shared" si="46"/>
        <v>2.0566595214645731</v>
      </c>
      <c r="AO302">
        <f t="shared" si="47"/>
        <v>1.2266863054781636</v>
      </c>
      <c r="AP302">
        <f t="shared" si="48"/>
        <v>1.1051454138702461</v>
      </c>
      <c r="AQ302">
        <f t="shared" si="49"/>
        <v>1.0479898567148771</v>
      </c>
      <c r="AR302">
        <f t="shared" si="50"/>
        <v>1.400717167189601</v>
      </c>
      <c r="AS302">
        <f t="shared" si="51"/>
        <v>0.72057072782119103</v>
      </c>
      <c r="AT302">
        <f t="shared" si="52"/>
        <v>1.2839472976606616</v>
      </c>
      <c r="AU302">
        <f t="shared" si="53"/>
        <v>1.4238327700588309</v>
      </c>
      <c r="AV302">
        <f t="shared" si="54"/>
        <v>1.513042697436358</v>
      </c>
      <c r="AW302">
        <f t="shared" si="55"/>
        <v>1.6385804671304811</v>
      </c>
      <c r="AX302">
        <f t="shared" si="55"/>
        <v>1.7091126368361123</v>
      </c>
    </row>
    <row r="303" spans="1:50" x14ac:dyDescent="0.3">
      <c r="A303" t="s">
        <v>248</v>
      </c>
      <c r="B303" t="str">
        <f>VLOOKUP($A303,class!$A$1:$B$455,2,FALSE)</f>
        <v>Shire District</v>
      </c>
      <c r="C303" t="str">
        <f>IFERROR(VLOOKUP($A303,classifications!A$3:C$334,3,FALSE),VLOOKUP($A303,classifications!I$2:K$28,3,FALSE))</f>
        <v>Predominantly Rural</v>
      </c>
      <c r="D303">
        <f>VLOOKUP($A303,'table 1008C'!$C$10:$O$796,V$3,FALSE)</f>
        <v>92</v>
      </c>
      <c r="E303">
        <f>VLOOKUP($A303,'table 1008C'!$C$10:$O$796,W$3,FALSE)</f>
        <v>61</v>
      </c>
      <c r="F303">
        <f>VLOOKUP($A303,'table 1008C'!$C$10:$O$796,X$3,FALSE)</f>
        <v>21</v>
      </c>
      <c r="G303">
        <f>VLOOKUP($A303,'table 1008C'!$C$10:$O$796,Y$3,FALSE)</f>
        <v>85</v>
      </c>
      <c r="H303">
        <f>VLOOKUP($A303,'table 1008C'!$C$10:$O$796,Z$3,FALSE)</f>
        <v>56</v>
      </c>
      <c r="I303">
        <f>VLOOKUP($A303,'table 1008C'!$C$10:$O$796,AA$3,FALSE)</f>
        <v>24</v>
      </c>
      <c r="J303">
        <f>VLOOKUP($A303,'table 1008C'!$C$10:$O$796,AB$3,FALSE)</f>
        <v>106</v>
      </c>
      <c r="K303">
        <f>VLOOKUP($A303,'table 1008C'!$C$10:$O$796,AC$3,FALSE)</f>
        <v>136</v>
      </c>
      <c r="L303">
        <f>VLOOKUP($A303,'table 1008C'!$C$10:$O$796,AD$3,FALSE)</f>
        <v>146</v>
      </c>
      <c r="M303">
        <f>VLOOKUP($A303,'table 1008C'!$C$10:$O$796,AE$3,FALSE)</f>
        <v>273</v>
      </c>
      <c r="N303" t="str">
        <f>VLOOKUP($A303,'table 1008C'!$C$10:$O$796,AF$3,FALSE)</f>
        <v>..</v>
      </c>
      <c r="O303" t="str">
        <f>VLOOKUP($A303,'table 1008C'!$C$10:$O$796,AG$3,FALSE)</f>
        <v>..</v>
      </c>
      <c r="V303">
        <f>IF(D303="..","..",VLOOKUP($A303,'16-64 population'!$A$8:$L$432,V$3,FALSE))</f>
        <v>74069</v>
      </c>
      <c r="W303">
        <f>IF(E303="..","..",VLOOKUP($A303,'16-64 population'!$A$8:$L$432,W$3,FALSE))</f>
        <v>73913</v>
      </c>
      <c r="X303">
        <f>IF(F303="..","..",VLOOKUP($A303,'16-64 population'!$A$8:$L$432,X$3,FALSE))</f>
        <v>73714</v>
      </c>
      <c r="Y303">
        <f>IF(G303="..","..",VLOOKUP($A303,'16-64 population'!$A$8:$L$432,Y$3,FALSE))</f>
        <v>72575</v>
      </c>
      <c r="Z303">
        <f>IF(H303="..","..",VLOOKUP($A303,'16-64 population'!$A$8:$L$432,Z$3,FALSE))</f>
        <v>72413</v>
      </c>
      <c r="AA303">
        <f>IF(I303="..","..",VLOOKUP($A303,'16-64 population'!$A$8:$L$432,AA$3,FALSE))</f>
        <v>72187</v>
      </c>
      <c r="AB303">
        <f>IF(J303="..","..",VLOOKUP($A303,'16-64 population'!$A$8:$L$432,AB$3,FALSE))</f>
        <v>72283</v>
      </c>
      <c r="AC303">
        <f>IF(K303="..","..",VLOOKUP($A303,'16-64 population'!$A$8:$L$432,AC$3,FALSE))</f>
        <v>72504</v>
      </c>
      <c r="AD303">
        <f>IF(L303="..","..",VLOOKUP($A303,'16-64 population'!$A$8:$L$432,AD$3,FALSE))</f>
        <v>72728</v>
      </c>
      <c r="AE303">
        <f>IF(M303="..","..",VLOOKUP($A303,'16-64 population'!$A$8:$L$432,AE$3,FALSE))</f>
        <v>72713</v>
      </c>
      <c r="AF303" t="str">
        <f>IF(N303="..","..",VLOOKUP($A303,'16-64 population'!$A$8:$L$432,AF$3,FALSE))</f>
        <v>..</v>
      </c>
      <c r="AG303" t="str">
        <f>IF(O303="..","..",VLOOKUP($A303,'16-64 population'!$A$8:$M$432,AG$3,FALSE))</f>
        <v>..</v>
      </c>
      <c r="AM303">
        <f t="shared" si="45"/>
        <v>1.2420850828281738</v>
      </c>
      <c r="AN303">
        <f t="shared" si="46"/>
        <v>0.82529460311447245</v>
      </c>
      <c r="AO303">
        <f t="shared" si="47"/>
        <v>0.28488482513498115</v>
      </c>
      <c r="AP303">
        <f t="shared" si="48"/>
        <v>1.1712022046159145</v>
      </c>
      <c r="AQ303">
        <f t="shared" si="49"/>
        <v>0.77334180326736912</v>
      </c>
      <c r="AR303">
        <f t="shared" si="50"/>
        <v>0.33246983528890245</v>
      </c>
      <c r="AS303">
        <f t="shared" si="51"/>
        <v>1.4664582266923065</v>
      </c>
      <c r="AT303">
        <f t="shared" si="52"/>
        <v>1.8757585788370295</v>
      </c>
      <c r="AU303">
        <f t="shared" si="53"/>
        <v>2.007479925200748</v>
      </c>
      <c r="AV303">
        <f t="shared" si="54"/>
        <v>3.7544868180380404</v>
      </c>
      <c r="AW303" t="e">
        <f t="shared" si="55"/>
        <v>#VALUE!</v>
      </c>
      <c r="AX303" t="e">
        <f t="shared" si="55"/>
        <v>#VALUE!</v>
      </c>
    </row>
    <row r="304" spans="1:50" x14ac:dyDescent="0.3">
      <c r="A304" t="s">
        <v>10</v>
      </c>
      <c r="B304" t="str">
        <f>VLOOKUP($A304,class!$A$1:$B$455,2,FALSE)</f>
        <v>Metropolitan District</v>
      </c>
      <c r="C304" t="str">
        <f>IFERROR(VLOOKUP($A304,classifications!A$3:C$334,3,FALSE),VLOOKUP($A304,classifications!I$2:K$28,3,FALSE))</f>
        <v>Predominantly Urban</v>
      </c>
      <c r="D304">
        <f>VLOOKUP($A304,'table 1008C'!$C$10:$O$796,V$3,FALSE)</f>
        <v>356</v>
      </c>
      <c r="E304">
        <f>VLOOKUP($A304,'table 1008C'!$C$10:$O$796,W$3,FALSE)</f>
        <v>511</v>
      </c>
      <c r="F304">
        <f>VLOOKUP($A304,'table 1008C'!$C$10:$O$796,X$3,FALSE)</f>
        <v>99</v>
      </c>
      <c r="G304">
        <f>VLOOKUP($A304,'table 1008C'!$C$10:$O$796,Y$3,FALSE)</f>
        <v>243</v>
      </c>
      <c r="H304">
        <f>VLOOKUP($A304,'table 1008C'!$C$10:$O$796,Z$3,FALSE)</f>
        <v>159</v>
      </c>
      <c r="I304">
        <f>VLOOKUP($A304,'table 1008C'!$C$10:$O$796,AA$3,FALSE)</f>
        <v>520</v>
      </c>
      <c r="J304">
        <f>VLOOKUP($A304,'table 1008C'!$C$10:$O$796,AB$3,FALSE)</f>
        <v>147</v>
      </c>
      <c r="K304">
        <f>VLOOKUP($A304,'table 1008C'!$C$10:$O$796,AC$3,FALSE)</f>
        <v>177</v>
      </c>
      <c r="L304">
        <f>VLOOKUP($A304,'table 1008C'!$C$10:$O$796,AD$3,FALSE)</f>
        <v>231</v>
      </c>
      <c r="M304">
        <f>VLOOKUP($A304,'table 1008C'!$C$10:$O$796,AE$3,FALSE)</f>
        <v>221</v>
      </c>
      <c r="N304">
        <f>VLOOKUP($A304,'table 1008C'!$C$10:$O$796,AF$3,FALSE)</f>
        <v>225</v>
      </c>
      <c r="O304">
        <f>VLOOKUP($A304,'table 1008C'!$C$10:$O$796,AG$3,FALSE)</f>
        <v>198</v>
      </c>
      <c r="V304">
        <f>IF(D304="..","..",VLOOKUP($A304,'16-64 population'!$A$8:$L$432,V$3,FALSE))</f>
        <v>181156</v>
      </c>
      <c r="W304">
        <f>IF(E304="..","..",VLOOKUP($A304,'16-64 population'!$A$8:$L$432,W$3,FALSE))</f>
        <v>180996</v>
      </c>
      <c r="X304">
        <f>IF(F304="..","..",VLOOKUP($A304,'16-64 population'!$A$8:$L$432,X$3,FALSE))</f>
        <v>180207</v>
      </c>
      <c r="Y304">
        <f>IF(G304="..","..",VLOOKUP($A304,'16-64 population'!$A$8:$L$432,Y$3,FALSE))</f>
        <v>178858</v>
      </c>
      <c r="Z304">
        <f>IF(H304="..","..",VLOOKUP($A304,'16-64 population'!$A$8:$L$432,Z$3,FALSE))</f>
        <v>178219</v>
      </c>
      <c r="AA304">
        <f>IF(I304="..","..",VLOOKUP($A304,'16-64 population'!$A$8:$L$432,AA$3,FALSE))</f>
        <v>177885</v>
      </c>
      <c r="AB304">
        <f>IF(J304="..","..",VLOOKUP($A304,'16-64 population'!$A$8:$L$432,AB$3,FALSE))</f>
        <v>177163</v>
      </c>
      <c r="AC304">
        <f>IF(K304="..","..",VLOOKUP($A304,'16-64 population'!$A$8:$L$432,AC$3,FALSE))</f>
        <v>176611</v>
      </c>
      <c r="AD304">
        <f>IF(L304="..","..",VLOOKUP($A304,'16-64 population'!$A$8:$L$432,AD$3,FALSE))</f>
        <v>175451</v>
      </c>
      <c r="AE304">
        <f>IF(M304="..","..",VLOOKUP($A304,'16-64 population'!$A$8:$L$432,AE$3,FALSE))</f>
        <v>174493</v>
      </c>
      <c r="AF304">
        <f>IF(N304="..","..",VLOOKUP($A304,'16-64 population'!$A$8:$L$432,AF$3,FALSE))</f>
        <v>173628</v>
      </c>
      <c r="AG304">
        <f>IF(O304="..","..",VLOOKUP($A304,'16-64 population'!$A$8:$M$432,AG$3,FALSE))</f>
        <v>173572</v>
      </c>
      <c r="AM304">
        <f t="shared" si="45"/>
        <v>1.9651571021660887</v>
      </c>
      <c r="AN304">
        <f t="shared" si="46"/>
        <v>2.8232668125262435</v>
      </c>
      <c r="AO304">
        <f t="shared" si="47"/>
        <v>0.54936822653947959</v>
      </c>
      <c r="AP304">
        <f t="shared" si="48"/>
        <v>1.3586196871261</v>
      </c>
      <c r="AQ304">
        <f t="shared" si="49"/>
        <v>0.89216076849269721</v>
      </c>
      <c r="AR304">
        <f t="shared" si="50"/>
        <v>2.923236922730978</v>
      </c>
      <c r="AS304">
        <f t="shared" si="51"/>
        <v>0.82974435971393568</v>
      </c>
      <c r="AT304">
        <f t="shared" si="52"/>
        <v>1.0022025808131998</v>
      </c>
      <c r="AU304">
        <f t="shared" si="53"/>
        <v>1.3166069158910465</v>
      </c>
      <c r="AV304">
        <f t="shared" si="54"/>
        <v>1.2665264509178018</v>
      </c>
      <c r="AW304">
        <f t="shared" si="55"/>
        <v>1.2958739373833714</v>
      </c>
      <c r="AX304">
        <f t="shared" si="55"/>
        <v>1.1407369852280322</v>
      </c>
    </row>
    <row r="305" spans="1:50" x14ac:dyDescent="0.3">
      <c r="A305" t="s">
        <v>258</v>
      </c>
      <c r="B305" t="str">
        <f>VLOOKUP($A305,class!$A$1:$B$455,2,FALSE)</f>
        <v>Shire County</v>
      </c>
      <c r="C305" t="str">
        <f>IFERROR(VLOOKUP($A305,classifications!A$3:C$334,3,FALSE),VLOOKUP($A305,classifications!I$2:K$28,3,FALSE))</f>
        <v>Predominantly Urban</v>
      </c>
      <c r="D305">
        <f>VLOOKUP($A305,'table 1008C'!$C$10:$O$796,V$3,FALSE)</f>
        <v>750</v>
      </c>
      <c r="E305">
        <f>VLOOKUP($A305,'table 1008C'!$C$10:$O$796,W$3,FALSE)</f>
        <v>875</v>
      </c>
      <c r="F305">
        <f>VLOOKUP($A305,'table 1008C'!$C$10:$O$796,X$3,FALSE)</f>
        <v>826</v>
      </c>
      <c r="G305">
        <f>VLOOKUP($A305,'table 1008C'!$C$10:$O$796,Y$3,FALSE)</f>
        <v>760</v>
      </c>
      <c r="H305">
        <f>VLOOKUP($A305,'table 1008C'!$C$10:$O$796,Z$3,FALSE)</f>
        <v>594</v>
      </c>
      <c r="I305">
        <f>VLOOKUP($A305,'table 1008C'!$C$10:$O$796,AA$3,FALSE)</f>
        <v>1028</v>
      </c>
      <c r="J305">
        <f>VLOOKUP($A305,'table 1008C'!$C$10:$O$796,AB$3,FALSE)</f>
        <v>569</v>
      </c>
      <c r="K305">
        <f>VLOOKUP($A305,'table 1008C'!$C$10:$O$796,AC$3,FALSE)</f>
        <v>585</v>
      </c>
      <c r="L305">
        <f>VLOOKUP($A305,'table 1008C'!$C$10:$O$796,AD$3,FALSE)</f>
        <v>860</v>
      </c>
      <c r="M305">
        <f>VLOOKUP($A305,'table 1008C'!$C$10:$O$796,AE$3,FALSE)</f>
        <v>628</v>
      </c>
      <c r="N305">
        <f>VLOOKUP($A305,'table 1008C'!$C$10:$O$796,AF$3,FALSE)</f>
        <v>843</v>
      </c>
      <c r="O305">
        <f>VLOOKUP($A305,'table 1008C'!$C$10:$O$796,AG$3,FALSE)</f>
        <v>655</v>
      </c>
      <c r="V305">
        <f>IF(D305="..","..",VLOOKUP($A305,'16-64 population'!$A$8:$L$432,V$3,FALSE))</f>
        <v>712181</v>
      </c>
      <c r="W305">
        <f>IF(E305="..","..",VLOOKUP($A305,'16-64 population'!$A$8:$L$432,W$3,FALSE))</f>
        <v>717219</v>
      </c>
      <c r="X305">
        <f>IF(F305="..","..",VLOOKUP($A305,'16-64 population'!$A$8:$L$432,X$3,FALSE))</f>
        <v>720392</v>
      </c>
      <c r="Y305">
        <f>IF(G305="..","..",VLOOKUP($A305,'16-64 population'!$A$8:$L$432,Y$3,FALSE))</f>
        <v>718757</v>
      </c>
      <c r="Z305">
        <f>IF(H305="..","..",VLOOKUP($A305,'16-64 population'!$A$8:$L$432,Z$3,FALSE))</f>
        <v>720911</v>
      </c>
      <c r="AA305">
        <f>IF(I305="..","..",VLOOKUP($A305,'16-64 population'!$A$8:$L$432,AA$3,FALSE))</f>
        <v>723546</v>
      </c>
      <c r="AB305">
        <f>IF(J305="..","..",VLOOKUP($A305,'16-64 population'!$A$8:$L$432,AB$3,FALSE))</f>
        <v>727096</v>
      </c>
      <c r="AC305">
        <f>IF(K305="..","..",VLOOKUP($A305,'16-64 population'!$A$8:$L$432,AC$3,FALSE))</f>
        <v>729851</v>
      </c>
      <c r="AD305">
        <f>IF(L305="..","..",VLOOKUP($A305,'16-64 population'!$A$8:$L$432,AD$3,FALSE))</f>
        <v>730348</v>
      </c>
      <c r="AE305">
        <f>IF(M305="..","..",VLOOKUP($A305,'16-64 population'!$A$8:$L$432,AE$3,FALSE))</f>
        <v>730456</v>
      </c>
      <c r="AF305">
        <f>IF(N305="..","..",VLOOKUP($A305,'16-64 population'!$A$8:$L$432,AF$3,FALSE))</f>
        <v>731914</v>
      </c>
      <c r="AG305">
        <f>IF(O305="..","..",VLOOKUP($A305,'16-64 population'!$A$8:$M$432,AG$3,FALSE))</f>
        <v>733044</v>
      </c>
      <c r="AM305">
        <f t="shared" si="45"/>
        <v>1.0531030735164235</v>
      </c>
      <c r="AN305">
        <f t="shared" si="46"/>
        <v>1.2199899891107178</v>
      </c>
      <c r="AO305">
        <f t="shared" si="47"/>
        <v>1.1465979633310752</v>
      </c>
      <c r="AP305">
        <f t="shared" si="48"/>
        <v>1.0573810063762858</v>
      </c>
      <c r="AQ305">
        <f t="shared" si="49"/>
        <v>0.82395746492979027</v>
      </c>
      <c r="AR305">
        <f t="shared" si="50"/>
        <v>1.4207804341396399</v>
      </c>
      <c r="AS305">
        <f t="shared" si="51"/>
        <v>0.78256516333469028</v>
      </c>
      <c r="AT305">
        <f t="shared" si="52"/>
        <v>0.8015334636795729</v>
      </c>
      <c r="AU305">
        <f t="shared" si="53"/>
        <v>1.1775208530727819</v>
      </c>
      <c r="AV305">
        <f t="shared" si="54"/>
        <v>0.8597369314510388</v>
      </c>
      <c r="AW305">
        <f t="shared" si="55"/>
        <v>1.1517746620504594</v>
      </c>
      <c r="AX305">
        <f t="shared" si="55"/>
        <v>0.89353435810128723</v>
      </c>
    </row>
    <row r="306" spans="1:50" x14ac:dyDescent="0.3">
      <c r="A306" t="s">
        <v>293</v>
      </c>
      <c r="B306" t="str">
        <f>VLOOKUP($A306,class!$A$1:$B$455,2,FALSE)</f>
        <v>Shire District</v>
      </c>
      <c r="C306" t="str">
        <f>IFERROR(VLOOKUP($A306,classifications!A$3:C$334,3,FALSE),VLOOKUP($A306,classifications!I$2:K$28,3,FALSE))</f>
        <v>Predominantly Urban</v>
      </c>
      <c r="D306">
        <f>VLOOKUP($A306,'table 1008C'!$C$10:$O$796,V$3,FALSE)</f>
        <v>73</v>
      </c>
      <c r="E306">
        <f>VLOOKUP($A306,'table 1008C'!$C$10:$O$796,W$3,FALSE)</f>
        <v>9</v>
      </c>
      <c r="F306">
        <f>VLOOKUP($A306,'table 1008C'!$C$10:$O$796,X$3,FALSE)</f>
        <v>92</v>
      </c>
      <c r="G306">
        <f>VLOOKUP($A306,'table 1008C'!$C$10:$O$796,Y$3,FALSE)</f>
        <v>35</v>
      </c>
      <c r="H306">
        <f>VLOOKUP($A306,'table 1008C'!$C$10:$O$796,Z$3,FALSE)</f>
        <v>3</v>
      </c>
      <c r="I306">
        <f>VLOOKUP($A306,'table 1008C'!$C$10:$O$796,AA$3,FALSE)</f>
        <v>0</v>
      </c>
      <c r="J306">
        <f>VLOOKUP($A306,'table 1008C'!$C$10:$O$796,AB$3,FALSE)</f>
        <v>0</v>
      </c>
      <c r="K306">
        <f>VLOOKUP($A306,'table 1008C'!$C$10:$O$796,AC$3,FALSE)</f>
        <v>13</v>
      </c>
      <c r="L306">
        <f>VLOOKUP($A306,'table 1008C'!$C$10:$O$796,AD$3,FALSE)</f>
        <v>37</v>
      </c>
      <c r="M306">
        <f>VLOOKUP($A306,'table 1008C'!$C$10:$O$796,AE$3,FALSE)</f>
        <v>49</v>
      </c>
      <c r="N306">
        <f>VLOOKUP($A306,'table 1008C'!$C$10:$O$796,AF$3,FALSE)</f>
        <v>168</v>
      </c>
      <c r="O306">
        <f>VLOOKUP($A306,'table 1008C'!$C$10:$O$796,AG$3,FALSE)</f>
        <v>42</v>
      </c>
      <c r="V306">
        <f>IF(D306="..","..",VLOOKUP($A306,'16-64 population'!$A$8:$L$432,V$3,FALSE))</f>
        <v>54636</v>
      </c>
      <c r="W306">
        <f>IF(E306="..","..",VLOOKUP($A306,'16-64 population'!$A$8:$L$432,W$3,FALSE))</f>
        <v>54885</v>
      </c>
      <c r="X306">
        <f>IF(F306="..","..",VLOOKUP($A306,'16-64 population'!$A$8:$L$432,X$3,FALSE))</f>
        <v>55063</v>
      </c>
      <c r="Y306">
        <f>IF(G306="..","..",VLOOKUP($A306,'16-64 population'!$A$8:$L$432,Y$3,FALSE))</f>
        <v>54567</v>
      </c>
      <c r="Z306">
        <f>IF(H306="..","..",VLOOKUP($A306,'16-64 population'!$A$8:$L$432,Z$3,FALSE))</f>
        <v>54563</v>
      </c>
      <c r="AA306">
        <f>IF(I306="..","..",VLOOKUP($A306,'16-64 population'!$A$8:$L$432,AA$3,FALSE))</f>
        <v>54656</v>
      </c>
      <c r="AB306">
        <f>IF(J306="..","..",VLOOKUP($A306,'16-64 population'!$A$8:$L$432,AB$3,FALSE))</f>
        <v>54908</v>
      </c>
      <c r="AC306">
        <f>IF(K306="..","..",VLOOKUP($A306,'16-64 population'!$A$8:$L$432,AC$3,FALSE))</f>
        <v>54761</v>
      </c>
      <c r="AD306">
        <f>IF(L306="..","..",VLOOKUP($A306,'16-64 population'!$A$8:$L$432,AD$3,FALSE))</f>
        <v>54544</v>
      </c>
      <c r="AE306">
        <f>IF(M306="..","..",VLOOKUP($A306,'16-64 population'!$A$8:$L$432,AE$3,FALSE))</f>
        <v>54503</v>
      </c>
      <c r="AF306">
        <f>IF(N306="..","..",VLOOKUP($A306,'16-64 population'!$A$8:$L$432,AF$3,FALSE))</f>
        <v>54576</v>
      </c>
      <c r="AG306">
        <f>IF(O306="..","..",VLOOKUP($A306,'16-64 population'!$A$8:$M$432,AG$3,FALSE))</f>
        <v>54334</v>
      </c>
      <c r="AM306">
        <f t="shared" si="45"/>
        <v>1.3361153817995459</v>
      </c>
      <c r="AN306">
        <f t="shared" si="46"/>
        <v>0.16397922929762232</v>
      </c>
      <c r="AO306">
        <f t="shared" si="47"/>
        <v>1.6708134318871111</v>
      </c>
      <c r="AP306">
        <f t="shared" si="48"/>
        <v>0.64141330840984478</v>
      </c>
      <c r="AQ306">
        <f t="shared" si="49"/>
        <v>5.4982314022322815E-2</v>
      </c>
      <c r="AR306">
        <f t="shared" si="50"/>
        <v>0</v>
      </c>
      <c r="AS306">
        <f t="shared" si="51"/>
        <v>0</v>
      </c>
      <c r="AT306">
        <f t="shared" si="52"/>
        <v>0.23739522652982961</v>
      </c>
      <c r="AU306">
        <f t="shared" si="53"/>
        <v>0.67835142270460547</v>
      </c>
      <c r="AV306">
        <f t="shared" si="54"/>
        <v>0.89903308074784871</v>
      </c>
      <c r="AW306">
        <f t="shared" si="55"/>
        <v>3.0782761653474053</v>
      </c>
      <c r="AX306">
        <f t="shared" si="55"/>
        <v>0.77299665034784848</v>
      </c>
    </row>
    <row r="307" spans="1:50" x14ac:dyDescent="0.3">
      <c r="A307" t="s">
        <v>179</v>
      </c>
      <c r="B307" t="str">
        <f>VLOOKUP($A307,class!$A$1:$B$455,2,FALSE)</f>
        <v>London Borough</v>
      </c>
      <c r="C307" t="str">
        <f>IFERROR(VLOOKUP($A307,classifications!A$3:C$334,3,FALSE),VLOOKUP($A307,classifications!I$2:K$28,3,FALSE))</f>
        <v>Predominantly Urban</v>
      </c>
      <c r="D307">
        <f>VLOOKUP($A307,'table 1008C'!$C$10:$O$796,V$3,FALSE)</f>
        <v>137</v>
      </c>
      <c r="E307">
        <f>VLOOKUP($A307,'table 1008C'!$C$10:$O$796,W$3,FALSE)</f>
        <v>235</v>
      </c>
      <c r="F307">
        <f>VLOOKUP($A307,'table 1008C'!$C$10:$O$796,X$3,FALSE)</f>
        <v>265</v>
      </c>
      <c r="G307">
        <f>VLOOKUP($A307,'table 1008C'!$C$10:$O$796,Y$3,FALSE)</f>
        <v>124</v>
      </c>
      <c r="H307">
        <f>VLOOKUP($A307,'table 1008C'!$C$10:$O$796,Z$3,FALSE)</f>
        <v>89</v>
      </c>
      <c r="I307">
        <f>VLOOKUP($A307,'table 1008C'!$C$10:$O$796,AA$3,FALSE)</f>
        <v>299</v>
      </c>
      <c r="J307">
        <f>VLOOKUP($A307,'table 1008C'!$C$10:$O$796,AB$3,FALSE)</f>
        <v>86</v>
      </c>
      <c r="K307">
        <f>VLOOKUP($A307,'table 1008C'!$C$10:$O$796,AC$3,FALSE)</f>
        <v>100</v>
      </c>
      <c r="L307">
        <f>VLOOKUP($A307,'table 1008C'!$C$10:$O$796,AD$3,FALSE)</f>
        <v>188</v>
      </c>
      <c r="M307">
        <f>VLOOKUP($A307,'table 1008C'!$C$10:$O$796,AE$3,FALSE)</f>
        <v>195</v>
      </c>
      <c r="N307">
        <f>VLOOKUP($A307,'table 1008C'!$C$10:$O$796,AF$3,FALSE)</f>
        <v>227</v>
      </c>
      <c r="O307">
        <f>VLOOKUP($A307,'table 1008C'!$C$10:$O$796,AG$3,FALSE)</f>
        <v>97</v>
      </c>
      <c r="V307">
        <f>IF(D307="..","..",VLOOKUP($A307,'16-64 population'!$A$8:$L$432,V$3,FALSE))</f>
        <v>123871</v>
      </c>
      <c r="W307">
        <f>IF(E307="..","..",VLOOKUP($A307,'16-64 population'!$A$8:$L$432,W$3,FALSE))</f>
        <v>124411</v>
      </c>
      <c r="X307">
        <f>IF(F307="..","..",VLOOKUP($A307,'16-64 population'!$A$8:$L$432,X$3,FALSE))</f>
        <v>125407</v>
      </c>
      <c r="Y307">
        <f>IF(G307="..","..",VLOOKUP($A307,'16-64 population'!$A$8:$L$432,Y$3,FALSE))</f>
        <v>125691</v>
      </c>
      <c r="Z307">
        <f>IF(H307="..","..",VLOOKUP($A307,'16-64 population'!$A$8:$L$432,Z$3,FALSE))</f>
        <v>126652</v>
      </c>
      <c r="AA307">
        <f>IF(I307="..","..",VLOOKUP($A307,'16-64 population'!$A$8:$L$432,AA$3,FALSE))</f>
        <v>127693</v>
      </c>
      <c r="AB307">
        <f>IF(J307="..","..",VLOOKUP($A307,'16-64 population'!$A$8:$L$432,AB$3,FALSE))</f>
        <v>128444</v>
      </c>
      <c r="AC307">
        <f>IF(K307="..","..",VLOOKUP($A307,'16-64 population'!$A$8:$L$432,AC$3,FALSE))</f>
        <v>129261</v>
      </c>
      <c r="AD307">
        <f>IF(L307="..","..",VLOOKUP($A307,'16-64 population'!$A$8:$L$432,AD$3,FALSE))</f>
        <v>129609</v>
      </c>
      <c r="AE307">
        <f>IF(M307="..","..",VLOOKUP($A307,'16-64 population'!$A$8:$L$432,AE$3,FALSE))</f>
        <v>129966</v>
      </c>
      <c r="AF307">
        <f>IF(N307="..","..",VLOOKUP($A307,'16-64 population'!$A$8:$L$432,AF$3,FALSE))</f>
        <v>130824</v>
      </c>
      <c r="AG307">
        <f>IF(O307="..","..",VLOOKUP($A307,'16-64 population'!$A$8:$M$432,AG$3,FALSE))</f>
        <v>131318</v>
      </c>
      <c r="AM307">
        <f t="shared" si="45"/>
        <v>1.1059892953152877</v>
      </c>
      <c r="AN307">
        <f t="shared" si="46"/>
        <v>1.8889004991520042</v>
      </c>
      <c r="AO307">
        <f t="shared" si="47"/>
        <v>2.1131196823143843</v>
      </c>
      <c r="AP307">
        <f t="shared" si="48"/>
        <v>0.98654637165747749</v>
      </c>
      <c r="AQ307">
        <f t="shared" si="49"/>
        <v>0.70271294570950316</v>
      </c>
      <c r="AR307">
        <f t="shared" si="50"/>
        <v>2.3415535698902836</v>
      </c>
      <c r="AS307">
        <f t="shared" si="51"/>
        <v>0.66955248980100279</v>
      </c>
      <c r="AT307">
        <f t="shared" si="52"/>
        <v>0.77362854998800878</v>
      </c>
      <c r="AU307">
        <f t="shared" si="53"/>
        <v>1.4505165536343925</v>
      </c>
      <c r="AV307">
        <f t="shared" si="54"/>
        <v>1.5003924103226998</v>
      </c>
      <c r="AW307">
        <f t="shared" si="55"/>
        <v>1.7351556289365864</v>
      </c>
      <c r="AX307">
        <f t="shared" si="55"/>
        <v>0.73866492026987918</v>
      </c>
    </row>
    <row r="308" spans="1:50" x14ac:dyDescent="0.3">
      <c r="A308" t="s">
        <v>361</v>
      </c>
      <c r="B308" t="str">
        <f>VLOOKUP($A308,class!$A$1:$B$455,2,FALSE)</f>
        <v>Shire District</v>
      </c>
      <c r="C308" t="str">
        <f>IFERROR(VLOOKUP($A308,classifications!A$3:C$334,3,FALSE),VLOOKUP($A308,classifications!I$2:K$28,3,FALSE))</f>
        <v>Predominantly Rural</v>
      </c>
      <c r="D308">
        <f>VLOOKUP($A308,'table 1008C'!$C$10:$O$796,V$3,FALSE)</f>
        <v>250</v>
      </c>
      <c r="E308">
        <f>VLOOKUP($A308,'table 1008C'!$C$10:$O$796,W$3,FALSE)</f>
        <v>160</v>
      </c>
      <c r="F308">
        <f>VLOOKUP($A308,'table 1008C'!$C$10:$O$796,X$3,FALSE)</f>
        <v>97</v>
      </c>
      <c r="G308">
        <f>VLOOKUP($A308,'table 1008C'!$C$10:$O$796,Y$3,FALSE)</f>
        <v>113</v>
      </c>
      <c r="H308">
        <f>VLOOKUP($A308,'table 1008C'!$C$10:$O$796,Z$3,FALSE)</f>
        <v>88</v>
      </c>
      <c r="I308">
        <f>VLOOKUP($A308,'table 1008C'!$C$10:$O$796,AA$3,FALSE)</f>
        <v>184</v>
      </c>
      <c r="J308">
        <f>VLOOKUP($A308,'table 1008C'!$C$10:$O$796,AB$3,FALSE)</f>
        <v>36</v>
      </c>
      <c r="K308">
        <f>VLOOKUP($A308,'table 1008C'!$C$10:$O$796,AC$3,FALSE)</f>
        <v>132</v>
      </c>
      <c r="L308">
        <f>VLOOKUP($A308,'table 1008C'!$C$10:$O$796,AD$3,FALSE)</f>
        <v>70</v>
      </c>
      <c r="M308">
        <f>VLOOKUP($A308,'table 1008C'!$C$10:$O$796,AE$3,FALSE)</f>
        <v>70</v>
      </c>
      <c r="N308">
        <f>VLOOKUP($A308,'table 1008C'!$C$10:$O$796,AF$3,FALSE)</f>
        <v>96</v>
      </c>
      <c r="O308">
        <f>VLOOKUP($A308,'table 1008C'!$C$10:$O$796,AG$3,FALSE)</f>
        <v>207</v>
      </c>
      <c r="V308">
        <f>IF(D308="..","..",VLOOKUP($A308,'16-64 population'!$A$8:$L$432,V$3,FALSE))</f>
        <v>84647</v>
      </c>
      <c r="W308">
        <f>IF(E308="..","..",VLOOKUP($A308,'16-64 population'!$A$8:$L$432,W$3,FALSE))</f>
        <v>85581</v>
      </c>
      <c r="X308">
        <f>IF(F308="..","..",VLOOKUP($A308,'16-64 population'!$A$8:$L$432,X$3,FALSE))</f>
        <v>86089</v>
      </c>
      <c r="Y308">
        <f>IF(G308="..","..",VLOOKUP($A308,'16-64 population'!$A$8:$L$432,Y$3,FALSE))</f>
        <v>85862</v>
      </c>
      <c r="Z308">
        <f>IF(H308="..","..",VLOOKUP($A308,'16-64 population'!$A$8:$L$432,Z$3,FALSE))</f>
        <v>86155</v>
      </c>
      <c r="AA308">
        <f>IF(I308="..","..",VLOOKUP($A308,'16-64 population'!$A$8:$L$432,AA$3,FALSE))</f>
        <v>86785</v>
      </c>
      <c r="AB308">
        <f>IF(J308="..","..",VLOOKUP($A308,'16-64 population'!$A$8:$L$432,AB$3,FALSE))</f>
        <v>87303</v>
      </c>
      <c r="AC308">
        <f>IF(K308="..","..",VLOOKUP($A308,'16-64 population'!$A$8:$L$432,AC$3,FALSE))</f>
        <v>88450</v>
      </c>
      <c r="AD308">
        <f>IF(L308="..","..",VLOOKUP($A308,'16-64 population'!$A$8:$L$432,AD$3,FALSE))</f>
        <v>89279</v>
      </c>
      <c r="AE308">
        <f>IF(M308="..","..",VLOOKUP($A308,'16-64 population'!$A$8:$L$432,AE$3,FALSE))</f>
        <v>90190</v>
      </c>
      <c r="AF308">
        <f>IF(N308="..","..",VLOOKUP($A308,'16-64 population'!$A$8:$L$432,AF$3,FALSE))</f>
        <v>90747</v>
      </c>
      <c r="AG308">
        <f>IF(O308="..","..",VLOOKUP($A308,'16-64 population'!$A$8:$M$432,AG$3,FALSE))</f>
        <v>90997</v>
      </c>
      <c r="AM308">
        <f t="shared" si="45"/>
        <v>2.953441941238319</v>
      </c>
      <c r="AN308">
        <f t="shared" si="46"/>
        <v>1.8695738540096516</v>
      </c>
      <c r="AO308">
        <f t="shared" si="47"/>
        <v>1.1267409308970948</v>
      </c>
      <c r="AP308">
        <f t="shared" si="48"/>
        <v>1.3160653141086862</v>
      </c>
      <c r="AQ308">
        <f t="shared" si="49"/>
        <v>1.0214148917648425</v>
      </c>
      <c r="AR308">
        <f t="shared" si="50"/>
        <v>2.1201820591115976</v>
      </c>
      <c r="AS308">
        <f t="shared" si="51"/>
        <v>0.41235696367822411</v>
      </c>
      <c r="AT308">
        <f t="shared" si="52"/>
        <v>1.4923685698134539</v>
      </c>
      <c r="AU308">
        <f t="shared" si="53"/>
        <v>0.78405896123388485</v>
      </c>
      <c r="AV308">
        <f t="shared" si="54"/>
        <v>0.7761392615589312</v>
      </c>
      <c r="AW308">
        <f t="shared" si="55"/>
        <v>1.0578862111144169</v>
      </c>
      <c r="AX308">
        <f t="shared" si="55"/>
        <v>2.2748002681407078</v>
      </c>
    </row>
    <row r="309" spans="1:50" x14ac:dyDescent="0.3">
      <c r="A309" t="s">
        <v>109</v>
      </c>
      <c r="B309" t="str">
        <f>VLOOKUP($A309,class!$A$1:$B$455,2,FALSE)</f>
        <v>Unitary Authority</v>
      </c>
      <c r="C309" t="str">
        <f>IFERROR(VLOOKUP($A309,classifications!A$3:C$334,3,FALSE),VLOOKUP($A309,classifications!I$2:K$28,3,FALSE))</f>
        <v>Predominantly Urban</v>
      </c>
      <c r="D309">
        <f>VLOOKUP($A309,'table 1008C'!$C$10:$O$796,V$3,FALSE)</f>
        <v>586</v>
      </c>
      <c r="E309">
        <f>VLOOKUP($A309,'table 1008C'!$C$10:$O$796,W$3,FALSE)</f>
        <v>292</v>
      </c>
      <c r="F309">
        <f>VLOOKUP($A309,'table 1008C'!$C$10:$O$796,X$3,FALSE)</f>
        <v>275</v>
      </c>
      <c r="G309">
        <f>VLOOKUP($A309,'table 1008C'!$C$10:$O$796,Y$3,FALSE)</f>
        <v>173</v>
      </c>
      <c r="H309">
        <f>VLOOKUP($A309,'table 1008C'!$C$10:$O$796,Z$3,FALSE)</f>
        <v>177</v>
      </c>
      <c r="I309">
        <f>VLOOKUP($A309,'table 1008C'!$C$10:$O$796,AA$3,FALSE)</f>
        <v>34</v>
      </c>
      <c r="J309">
        <f>VLOOKUP($A309,'table 1008C'!$C$10:$O$796,AB$3,FALSE)</f>
        <v>57</v>
      </c>
      <c r="K309">
        <f>VLOOKUP($A309,'table 1008C'!$C$10:$O$796,AC$3,FALSE)</f>
        <v>130</v>
      </c>
      <c r="L309">
        <f>VLOOKUP($A309,'table 1008C'!$C$10:$O$796,AD$3,FALSE)</f>
        <v>172</v>
      </c>
      <c r="M309">
        <f>VLOOKUP($A309,'table 1008C'!$C$10:$O$796,AE$3,FALSE)</f>
        <v>148</v>
      </c>
      <c r="N309">
        <f>VLOOKUP($A309,'table 1008C'!$C$10:$O$796,AF$3,FALSE)</f>
        <v>190</v>
      </c>
      <c r="O309">
        <f>VLOOKUP($A309,'table 1008C'!$C$10:$O$796,AG$3,FALSE)</f>
        <v>126</v>
      </c>
      <c r="V309">
        <f>IF(D309="..","..",VLOOKUP($A309,'16-64 population'!$A$8:$L$432,V$3,FALSE))</f>
        <v>136247</v>
      </c>
      <c r="W309">
        <f>IF(E309="..","..",VLOOKUP($A309,'16-64 population'!$A$8:$L$432,W$3,FALSE))</f>
        <v>137663</v>
      </c>
      <c r="X309">
        <f>IF(F309="..","..",VLOOKUP($A309,'16-64 population'!$A$8:$L$432,X$3,FALSE))</f>
        <v>139241</v>
      </c>
      <c r="Y309">
        <f>IF(G309="..","..",VLOOKUP($A309,'16-64 population'!$A$8:$L$432,Y$3,FALSE))</f>
        <v>139385</v>
      </c>
      <c r="Z309">
        <f>IF(H309="..","..",VLOOKUP($A309,'16-64 population'!$A$8:$L$432,Z$3,FALSE))</f>
        <v>139885</v>
      </c>
      <c r="AA309">
        <f>IF(I309="..","..",VLOOKUP($A309,'16-64 population'!$A$8:$L$432,AA$3,FALSE))</f>
        <v>140301</v>
      </c>
      <c r="AB309">
        <f>IF(J309="..","..",VLOOKUP($A309,'16-64 population'!$A$8:$L$432,AB$3,FALSE))</f>
        <v>140614</v>
      </c>
      <c r="AC309">
        <f>IF(K309="..","..",VLOOKUP($A309,'16-64 population'!$A$8:$L$432,AC$3,FALSE))</f>
        <v>140421</v>
      </c>
      <c r="AD309">
        <f>IF(L309="..","..",VLOOKUP($A309,'16-64 population'!$A$8:$L$432,AD$3,FALSE))</f>
        <v>141084</v>
      </c>
      <c r="AE309">
        <f>IF(M309="..","..",VLOOKUP($A309,'16-64 population'!$A$8:$L$432,AE$3,FALSE))</f>
        <v>141415</v>
      </c>
      <c r="AF309">
        <f>IF(N309="..","..",VLOOKUP($A309,'16-64 population'!$A$8:$L$432,AF$3,FALSE))</f>
        <v>140495</v>
      </c>
      <c r="AG309">
        <f>IF(O309="..","..",VLOOKUP($A309,'16-64 population'!$A$8:$M$432,AG$3,FALSE))</f>
        <v>140185</v>
      </c>
      <c r="AM309">
        <f t="shared" si="45"/>
        <v>4.3010121323772266</v>
      </c>
      <c r="AN309">
        <f t="shared" si="46"/>
        <v>2.1211218700740213</v>
      </c>
      <c r="AO309">
        <f t="shared" si="47"/>
        <v>1.9749929977520986</v>
      </c>
      <c r="AP309">
        <f t="shared" si="48"/>
        <v>1.2411665530724254</v>
      </c>
      <c r="AQ309">
        <f t="shared" si="49"/>
        <v>1.2653250884655254</v>
      </c>
      <c r="AR309">
        <f t="shared" si="50"/>
        <v>0.24233612019871564</v>
      </c>
      <c r="AS309">
        <f t="shared" si="51"/>
        <v>0.40536504188772099</v>
      </c>
      <c r="AT309">
        <f t="shared" si="52"/>
        <v>0.92578745344357327</v>
      </c>
      <c r="AU309">
        <f t="shared" si="53"/>
        <v>1.2191318647047149</v>
      </c>
      <c r="AV309">
        <f t="shared" si="54"/>
        <v>1.046565074426334</v>
      </c>
      <c r="AW309">
        <f t="shared" si="55"/>
        <v>1.3523612939962275</v>
      </c>
      <c r="AX309">
        <f t="shared" si="55"/>
        <v>0.89881228376787814</v>
      </c>
    </row>
    <row r="310" spans="1:50" x14ac:dyDescent="0.3">
      <c r="A310" t="s">
        <v>206</v>
      </c>
      <c r="B310" t="str">
        <f>VLOOKUP($A310,class!$A$1:$B$455,2,FALSE)</f>
        <v>Metropolitan District</v>
      </c>
      <c r="C310" t="str">
        <f>IFERROR(VLOOKUP($A310,classifications!A$3:C$334,3,FALSE),VLOOKUP($A310,classifications!I$2:K$28,3,FALSE))</f>
        <v>Predominantly Urban</v>
      </c>
      <c r="D310">
        <f>VLOOKUP($A310,'table 1008C'!$C$10:$O$796,V$3,FALSE)</f>
        <v>112</v>
      </c>
      <c r="E310">
        <f>VLOOKUP($A310,'table 1008C'!$C$10:$O$796,W$3,FALSE)</f>
        <v>141</v>
      </c>
      <c r="F310">
        <f>VLOOKUP($A310,'table 1008C'!$C$10:$O$796,X$3,FALSE)</f>
        <v>160</v>
      </c>
      <c r="G310">
        <f>VLOOKUP($A310,'table 1008C'!$C$10:$O$796,Y$3,FALSE)</f>
        <v>157</v>
      </c>
      <c r="H310">
        <f>VLOOKUP($A310,'table 1008C'!$C$10:$O$796,Z$3,FALSE)</f>
        <v>144</v>
      </c>
      <c r="I310">
        <f>VLOOKUP($A310,'table 1008C'!$C$10:$O$796,AA$3,FALSE)</f>
        <v>212</v>
      </c>
      <c r="J310">
        <f>VLOOKUP($A310,'table 1008C'!$C$10:$O$796,AB$3,FALSE)</f>
        <v>83</v>
      </c>
      <c r="K310">
        <f>VLOOKUP($A310,'table 1008C'!$C$10:$O$796,AC$3,FALSE)</f>
        <v>102</v>
      </c>
      <c r="L310">
        <f>VLOOKUP($A310,'table 1008C'!$C$10:$O$796,AD$3,FALSE)</f>
        <v>80</v>
      </c>
      <c r="M310">
        <f>VLOOKUP($A310,'table 1008C'!$C$10:$O$796,AE$3,FALSE)</f>
        <v>106</v>
      </c>
      <c r="N310">
        <f>VLOOKUP($A310,'table 1008C'!$C$10:$O$796,AF$3,FALSE)</f>
        <v>88</v>
      </c>
      <c r="O310">
        <f>VLOOKUP($A310,'table 1008C'!$C$10:$O$796,AG$3,FALSE)</f>
        <v>57</v>
      </c>
      <c r="V310">
        <f>IF(D310="..","..",VLOOKUP($A310,'16-64 population'!$A$8:$L$432,V$3,FALSE))</f>
        <v>141661</v>
      </c>
      <c r="W310">
        <f>IF(E310="..","..",VLOOKUP($A310,'16-64 population'!$A$8:$L$432,W$3,FALSE))</f>
        <v>142114</v>
      </c>
      <c r="X310">
        <f>IF(F310="..","..",VLOOKUP($A310,'16-64 population'!$A$8:$L$432,X$3,FALSE))</f>
        <v>142455</v>
      </c>
      <c r="Y310">
        <f>IF(G310="..","..",VLOOKUP($A310,'16-64 population'!$A$8:$L$432,Y$3,FALSE))</f>
        <v>141249</v>
      </c>
      <c r="Z310">
        <f>IF(H310="..","..",VLOOKUP($A310,'16-64 population'!$A$8:$L$432,Z$3,FALSE))</f>
        <v>140353</v>
      </c>
      <c r="AA310">
        <f>IF(I310="..","..",VLOOKUP($A310,'16-64 population'!$A$8:$L$432,AA$3,FALSE))</f>
        <v>139507</v>
      </c>
      <c r="AB310">
        <f>IF(J310="..","..",VLOOKUP($A310,'16-64 population'!$A$8:$L$432,AB$3,FALSE))</f>
        <v>139429</v>
      </c>
      <c r="AC310">
        <f>IF(K310="..","..",VLOOKUP($A310,'16-64 population'!$A$8:$L$432,AC$3,FALSE))</f>
        <v>139917</v>
      </c>
      <c r="AD310">
        <f>IF(L310="..","..",VLOOKUP($A310,'16-64 population'!$A$8:$L$432,AD$3,FALSE))</f>
        <v>139982</v>
      </c>
      <c r="AE310">
        <f>IF(M310="..","..",VLOOKUP($A310,'16-64 population'!$A$8:$L$432,AE$3,FALSE))</f>
        <v>140194</v>
      </c>
      <c r="AF310">
        <f>IF(N310="..","..",VLOOKUP($A310,'16-64 population'!$A$8:$L$432,AF$3,FALSE))</f>
        <v>140706</v>
      </c>
      <c r="AG310">
        <f>IF(O310="..","..",VLOOKUP($A310,'16-64 population'!$A$8:$M$432,AG$3,FALSE))</f>
        <v>141160</v>
      </c>
      <c r="AM310">
        <f t="shared" si="45"/>
        <v>0.79061986008852114</v>
      </c>
      <c r="AN310">
        <f t="shared" si="46"/>
        <v>0.99216122268038331</v>
      </c>
      <c r="AO310">
        <f t="shared" si="47"/>
        <v>1.1231617001860235</v>
      </c>
      <c r="AP310">
        <f t="shared" si="48"/>
        <v>1.1115122938923461</v>
      </c>
      <c r="AQ310">
        <f t="shared" si="49"/>
        <v>1.0259844819847099</v>
      </c>
      <c r="AR310">
        <f t="shared" si="50"/>
        <v>1.5196370074619912</v>
      </c>
      <c r="AS310">
        <f t="shared" si="51"/>
        <v>0.59528505547626387</v>
      </c>
      <c r="AT310">
        <f t="shared" si="52"/>
        <v>0.72900362357683479</v>
      </c>
      <c r="AU310">
        <f t="shared" si="53"/>
        <v>0.57150205026360534</v>
      </c>
      <c r="AV310">
        <f t="shared" si="54"/>
        <v>0.75609512532633361</v>
      </c>
      <c r="AW310">
        <f t="shared" si="55"/>
        <v>0.62541753727630667</v>
      </c>
      <c r="AX310">
        <f t="shared" si="55"/>
        <v>0.40379710966279403</v>
      </c>
    </row>
    <row r="311" spans="1:50" x14ac:dyDescent="0.3">
      <c r="A311" t="s">
        <v>198</v>
      </c>
      <c r="B311" t="str">
        <f>VLOOKUP($A311,class!$A$1:$B$455,2,FALSE)</f>
        <v>Shire District</v>
      </c>
      <c r="C311" t="str">
        <f>IFERROR(VLOOKUP($A311,classifications!A$3:C$334,3,FALSE),VLOOKUP($A311,classifications!I$2:K$28,3,FALSE))</f>
        <v>Predominantly Urban</v>
      </c>
      <c r="D311">
        <f>VLOOKUP($A311,'table 1008C'!$C$10:$O$796,V$3,FALSE)</f>
        <v>97</v>
      </c>
      <c r="E311">
        <f>VLOOKUP($A311,'table 1008C'!$C$10:$O$796,W$3,FALSE)</f>
        <v>75</v>
      </c>
      <c r="F311">
        <f>VLOOKUP($A311,'table 1008C'!$C$10:$O$796,X$3,FALSE)</f>
        <v>21</v>
      </c>
      <c r="G311">
        <f>VLOOKUP($A311,'table 1008C'!$C$10:$O$796,Y$3,FALSE)</f>
        <v>13</v>
      </c>
      <c r="H311">
        <f>VLOOKUP($A311,'table 1008C'!$C$10:$O$796,Z$3,FALSE)</f>
        <v>16</v>
      </c>
      <c r="I311">
        <f>VLOOKUP($A311,'table 1008C'!$C$10:$O$796,AA$3,FALSE)</f>
        <v>46</v>
      </c>
      <c r="J311">
        <f>VLOOKUP($A311,'table 1008C'!$C$10:$O$796,AB$3,FALSE)</f>
        <v>18</v>
      </c>
      <c r="K311">
        <f>VLOOKUP($A311,'table 1008C'!$C$10:$O$796,AC$3,FALSE)</f>
        <v>13</v>
      </c>
      <c r="L311">
        <f>VLOOKUP($A311,'table 1008C'!$C$10:$O$796,AD$3,FALSE)</f>
        <v>38</v>
      </c>
      <c r="M311">
        <f>VLOOKUP($A311,'table 1008C'!$C$10:$O$796,AE$3,FALSE)</f>
        <v>88</v>
      </c>
      <c r="N311">
        <f>VLOOKUP($A311,'table 1008C'!$C$10:$O$796,AF$3,FALSE)</f>
        <v>27</v>
      </c>
      <c r="O311">
        <f>VLOOKUP($A311,'table 1008C'!$C$10:$O$796,AG$3,FALSE)</f>
        <v>168</v>
      </c>
      <c r="V311">
        <f>IF(D311="..","..",VLOOKUP($A311,'16-64 population'!$A$8:$L$432,V$3,FALSE))</f>
        <v>50537</v>
      </c>
      <c r="W311">
        <f>IF(E311="..","..",VLOOKUP($A311,'16-64 population'!$A$8:$L$432,W$3,FALSE))</f>
        <v>50381</v>
      </c>
      <c r="X311">
        <f>IF(F311="..","..",VLOOKUP($A311,'16-64 population'!$A$8:$L$432,X$3,FALSE))</f>
        <v>50237</v>
      </c>
      <c r="Y311">
        <f>IF(G311="..","..",VLOOKUP($A311,'16-64 population'!$A$8:$L$432,Y$3,FALSE))</f>
        <v>49757</v>
      </c>
      <c r="Z311">
        <f>IF(H311="..","..",VLOOKUP($A311,'16-64 population'!$A$8:$L$432,Z$3,FALSE))</f>
        <v>49365</v>
      </c>
      <c r="AA311">
        <f>IF(I311="..","..",VLOOKUP($A311,'16-64 population'!$A$8:$L$432,AA$3,FALSE))</f>
        <v>48961</v>
      </c>
      <c r="AB311">
        <f>IF(J311="..","..",VLOOKUP($A311,'16-64 population'!$A$8:$L$432,AB$3,FALSE))</f>
        <v>48731</v>
      </c>
      <c r="AC311">
        <f>IF(K311="..","..",VLOOKUP($A311,'16-64 population'!$A$8:$L$432,AC$3,FALSE))</f>
        <v>48349</v>
      </c>
      <c r="AD311">
        <f>IF(L311="..","..",VLOOKUP($A311,'16-64 population'!$A$8:$L$432,AD$3,FALSE))</f>
        <v>47731</v>
      </c>
      <c r="AE311">
        <f>IF(M311="..","..",VLOOKUP($A311,'16-64 population'!$A$8:$L$432,AE$3,FALSE))</f>
        <v>47444</v>
      </c>
      <c r="AF311">
        <f>IF(N311="..","..",VLOOKUP($A311,'16-64 population'!$A$8:$L$432,AF$3,FALSE))</f>
        <v>47185</v>
      </c>
      <c r="AG311">
        <f>IF(O311="..","..",VLOOKUP($A311,'16-64 population'!$A$8:$M$432,AG$3,FALSE))</f>
        <v>47163</v>
      </c>
      <c r="AM311">
        <f t="shared" si="45"/>
        <v>1.9193857965451055</v>
      </c>
      <c r="AN311">
        <f t="shared" si="46"/>
        <v>1.4886564379428753</v>
      </c>
      <c r="AO311">
        <f t="shared" si="47"/>
        <v>0.41801859187451479</v>
      </c>
      <c r="AP311">
        <f t="shared" si="48"/>
        <v>0.26126977108748517</v>
      </c>
      <c r="AQ311">
        <f t="shared" si="49"/>
        <v>0.32411627671427123</v>
      </c>
      <c r="AR311">
        <f t="shared" si="50"/>
        <v>0.93952329405036661</v>
      </c>
      <c r="AS311">
        <f t="shared" si="51"/>
        <v>0.36937473066425885</v>
      </c>
      <c r="AT311">
        <f t="shared" si="52"/>
        <v>0.26887836356491346</v>
      </c>
      <c r="AU311">
        <f t="shared" si="53"/>
        <v>0.79612830236114895</v>
      </c>
      <c r="AV311">
        <f t="shared" si="54"/>
        <v>1.8548183121153359</v>
      </c>
      <c r="AW311">
        <f t="shared" si="55"/>
        <v>0.57221574652961749</v>
      </c>
      <c r="AX311">
        <f t="shared" si="55"/>
        <v>3.5621143693149295</v>
      </c>
    </row>
    <row r="312" spans="1:50" x14ac:dyDescent="0.3">
      <c r="A312" t="s">
        <v>297</v>
      </c>
      <c r="B312" t="str">
        <f>VLOOKUP($A312,class!$A$1:$B$455,2,FALSE)</f>
        <v>Shire District</v>
      </c>
      <c r="C312" t="str">
        <f>IFERROR(VLOOKUP($A312,classifications!A$3:C$334,3,FALSE),VLOOKUP($A312,classifications!I$2:K$28,3,FALSE))</f>
        <v>Urban with Significant Rural</v>
      </c>
      <c r="D312">
        <f>VLOOKUP($A312,'table 1008C'!$C$10:$O$796,V$3,FALSE)</f>
        <v>27</v>
      </c>
      <c r="E312">
        <f>VLOOKUP($A312,'table 1008C'!$C$10:$O$796,W$3,FALSE)</f>
        <v>54</v>
      </c>
      <c r="F312">
        <f>VLOOKUP($A312,'table 1008C'!$C$10:$O$796,X$3,FALSE)</f>
        <v>60</v>
      </c>
      <c r="G312">
        <f>VLOOKUP($A312,'table 1008C'!$C$10:$O$796,Y$3,FALSE)</f>
        <v>43</v>
      </c>
      <c r="H312">
        <f>VLOOKUP($A312,'table 1008C'!$C$10:$O$796,Z$3,FALSE)</f>
        <v>57</v>
      </c>
      <c r="I312">
        <f>VLOOKUP($A312,'table 1008C'!$C$10:$O$796,AA$3,FALSE)</f>
        <v>60</v>
      </c>
      <c r="J312">
        <f>VLOOKUP($A312,'table 1008C'!$C$10:$O$796,AB$3,FALSE)</f>
        <v>12</v>
      </c>
      <c r="K312">
        <f>VLOOKUP($A312,'table 1008C'!$C$10:$O$796,AC$3,FALSE)</f>
        <v>56</v>
      </c>
      <c r="L312">
        <f>VLOOKUP($A312,'table 1008C'!$C$10:$O$796,AD$3,FALSE)</f>
        <v>150</v>
      </c>
      <c r="M312">
        <f>VLOOKUP($A312,'table 1008C'!$C$10:$O$796,AE$3,FALSE)</f>
        <v>76</v>
      </c>
      <c r="N312">
        <f>VLOOKUP($A312,'table 1008C'!$C$10:$O$796,AF$3,FALSE)</f>
        <v>122</v>
      </c>
      <c r="O312">
        <f>VLOOKUP($A312,'table 1008C'!$C$10:$O$796,AG$3,FALSE)</f>
        <v>44</v>
      </c>
      <c r="V312">
        <f>IF(D312="..","..",VLOOKUP($A312,'16-64 population'!$A$8:$L$432,V$3,FALSE))</f>
        <v>51285</v>
      </c>
      <c r="W312">
        <f>IF(E312="..","..",VLOOKUP($A312,'16-64 population'!$A$8:$L$432,W$3,FALSE))</f>
        <v>51554</v>
      </c>
      <c r="X312">
        <f>IF(F312="..","..",VLOOKUP($A312,'16-64 population'!$A$8:$L$432,X$3,FALSE))</f>
        <v>51607</v>
      </c>
      <c r="Y312">
        <f>IF(G312="..","..",VLOOKUP($A312,'16-64 population'!$A$8:$L$432,Y$3,FALSE))</f>
        <v>51525</v>
      </c>
      <c r="Z312">
        <f>IF(H312="..","..",VLOOKUP($A312,'16-64 population'!$A$8:$L$432,Z$3,FALSE))</f>
        <v>51895</v>
      </c>
      <c r="AA312">
        <f>IF(I312="..","..",VLOOKUP($A312,'16-64 population'!$A$8:$L$432,AA$3,FALSE))</f>
        <v>52117</v>
      </c>
      <c r="AB312">
        <f>IF(J312="..","..",VLOOKUP($A312,'16-64 population'!$A$8:$L$432,AB$3,FALSE))</f>
        <v>52309</v>
      </c>
      <c r="AC312">
        <f>IF(K312="..","..",VLOOKUP($A312,'16-64 population'!$A$8:$L$432,AC$3,FALSE))</f>
        <v>52367</v>
      </c>
      <c r="AD312">
        <f>IF(L312="..","..",VLOOKUP($A312,'16-64 population'!$A$8:$L$432,AD$3,FALSE))</f>
        <v>52689</v>
      </c>
      <c r="AE312">
        <f>IF(M312="..","..",VLOOKUP($A312,'16-64 population'!$A$8:$L$432,AE$3,FALSE))</f>
        <v>52445</v>
      </c>
      <c r="AF312">
        <f>IF(N312="..","..",VLOOKUP($A312,'16-64 population'!$A$8:$L$432,AF$3,FALSE))</f>
        <v>52563</v>
      </c>
      <c r="AG312">
        <f>IF(O312="..","..",VLOOKUP($A312,'16-64 population'!$A$8:$M$432,AG$3,FALSE))</f>
        <v>52879</v>
      </c>
      <c r="AM312">
        <f t="shared" si="45"/>
        <v>0.52646972799064062</v>
      </c>
      <c r="AN312">
        <f t="shared" si="46"/>
        <v>1.047445397059394</v>
      </c>
      <c r="AO312">
        <f t="shared" si="47"/>
        <v>1.1626329761466467</v>
      </c>
      <c r="AP312">
        <f t="shared" si="48"/>
        <v>0.83454633672974288</v>
      </c>
      <c r="AQ312">
        <f t="shared" si="49"/>
        <v>1.0983717121109933</v>
      </c>
      <c r="AR312">
        <f t="shared" si="50"/>
        <v>1.1512558282326304</v>
      </c>
      <c r="AS312">
        <f t="shared" si="51"/>
        <v>0.2294060295551435</v>
      </c>
      <c r="AT312">
        <f t="shared" si="52"/>
        <v>1.0693757519048257</v>
      </c>
      <c r="AU312">
        <f t="shared" si="53"/>
        <v>2.846894038603883</v>
      </c>
      <c r="AV312">
        <f t="shared" si="54"/>
        <v>1.449137191343312</v>
      </c>
      <c r="AW312">
        <f t="shared" si="55"/>
        <v>2.3210242946559365</v>
      </c>
      <c r="AX312">
        <f t="shared" si="55"/>
        <v>0.8320883526541728</v>
      </c>
    </row>
    <row r="313" spans="1:50" x14ac:dyDescent="0.3">
      <c r="A313" t="s">
        <v>125</v>
      </c>
      <c r="B313" t="str">
        <f>VLOOKUP($A313,class!$A$1:$B$455,2,FALSE)</f>
        <v>Shire District</v>
      </c>
      <c r="C313" t="str">
        <f>IFERROR(VLOOKUP($A313,classifications!A$3:C$334,3,FALSE),VLOOKUP($A313,classifications!I$2:K$28,3,FALSE))</f>
        <v>Urban with Significant Rural</v>
      </c>
      <c r="D313">
        <f>VLOOKUP($A313,'table 1008C'!$C$10:$O$796,V$3,FALSE)</f>
        <v>100</v>
      </c>
      <c r="E313">
        <f>VLOOKUP($A313,'table 1008C'!$C$10:$O$796,W$3,FALSE)</f>
        <v>238</v>
      </c>
      <c r="F313">
        <f>VLOOKUP($A313,'table 1008C'!$C$10:$O$796,X$3,FALSE)</f>
        <v>224</v>
      </c>
      <c r="G313">
        <f>VLOOKUP($A313,'table 1008C'!$C$10:$O$796,Y$3,FALSE)</f>
        <v>129</v>
      </c>
      <c r="H313">
        <f>VLOOKUP($A313,'table 1008C'!$C$10:$O$796,Z$3,FALSE)</f>
        <v>177</v>
      </c>
      <c r="I313">
        <f>VLOOKUP($A313,'table 1008C'!$C$10:$O$796,AA$3,FALSE)</f>
        <v>172</v>
      </c>
      <c r="J313">
        <f>VLOOKUP($A313,'table 1008C'!$C$10:$O$796,AB$3,FALSE)</f>
        <v>273</v>
      </c>
      <c r="K313">
        <f>VLOOKUP($A313,'table 1008C'!$C$10:$O$796,AC$3,FALSE)</f>
        <v>285</v>
      </c>
      <c r="L313">
        <f>VLOOKUP($A313,'table 1008C'!$C$10:$O$796,AD$3,FALSE)</f>
        <v>93</v>
      </c>
      <c r="M313">
        <f>VLOOKUP($A313,'table 1008C'!$C$10:$O$796,AE$3,FALSE)</f>
        <v>244</v>
      </c>
      <c r="N313" t="str">
        <f>VLOOKUP($A313,'table 1008C'!$C$10:$O$796,AF$3,FALSE)</f>
        <v>..</v>
      </c>
      <c r="O313" t="str">
        <f>VLOOKUP($A313,'table 1008C'!$C$10:$O$796,AG$3,FALSE)</f>
        <v>..</v>
      </c>
      <c r="V313">
        <f>IF(D313="..","..",VLOOKUP($A313,'16-64 population'!$A$8:$L$432,V$3,FALSE))</f>
        <v>67938</v>
      </c>
      <c r="W313">
        <f>IF(E313="..","..",VLOOKUP($A313,'16-64 population'!$A$8:$L$432,W$3,FALSE))</f>
        <v>68181</v>
      </c>
      <c r="X313">
        <f>IF(F313="..","..",VLOOKUP($A313,'16-64 population'!$A$8:$L$432,X$3,FALSE))</f>
        <v>68379</v>
      </c>
      <c r="Y313">
        <f>IF(G313="..","..",VLOOKUP($A313,'16-64 population'!$A$8:$L$432,Y$3,FALSE))</f>
        <v>68250</v>
      </c>
      <c r="Z313">
        <f>IF(H313="..","..",VLOOKUP($A313,'16-64 population'!$A$8:$L$432,Z$3,FALSE))</f>
        <v>68378</v>
      </c>
      <c r="AA313">
        <f>IF(I313="..","..",VLOOKUP($A313,'16-64 population'!$A$8:$L$432,AA$3,FALSE))</f>
        <v>68051</v>
      </c>
      <c r="AB313">
        <f>IF(J313="..","..",VLOOKUP($A313,'16-64 population'!$A$8:$L$432,AB$3,FALSE))</f>
        <v>68511</v>
      </c>
      <c r="AC313">
        <f>IF(K313="..","..",VLOOKUP($A313,'16-64 population'!$A$8:$L$432,AC$3,FALSE))</f>
        <v>69090</v>
      </c>
      <c r="AD313">
        <f>IF(L313="..","..",VLOOKUP($A313,'16-64 population'!$A$8:$L$432,AD$3,FALSE))</f>
        <v>69612</v>
      </c>
      <c r="AE313">
        <f>IF(M313="..","..",VLOOKUP($A313,'16-64 population'!$A$8:$L$432,AE$3,FALSE))</f>
        <v>70069</v>
      </c>
      <c r="AF313" t="str">
        <f>IF(N313="..","..",VLOOKUP($A313,'16-64 population'!$A$8:$L$432,AF$3,FALSE))</f>
        <v>..</v>
      </c>
      <c r="AG313" t="str">
        <f>IF(O313="..","..",VLOOKUP($A313,'16-64 population'!$A$8:$M$432,AG$3,FALSE))</f>
        <v>..</v>
      </c>
      <c r="AM313">
        <f t="shared" si="45"/>
        <v>1.4719302893814949</v>
      </c>
      <c r="AN313">
        <f t="shared" si="46"/>
        <v>3.4907085551693289</v>
      </c>
      <c r="AO313">
        <f t="shared" si="47"/>
        <v>3.2758595475218999</v>
      </c>
      <c r="AP313">
        <f t="shared" si="48"/>
        <v>1.8901098901098901</v>
      </c>
      <c r="AQ313">
        <f t="shared" si="49"/>
        <v>2.588551873409576</v>
      </c>
      <c r="AR313">
        <f t="shared" si="50"/>
        <v>2.5275161276101747</v>
      </c>
      <c r="AS313">
        <f t="shared" si="51"/>
        <v>3.9847615711345625</v>
      </c>
      <c r="AT313">
        <f t="shared" si="52"/>
        <v>4.1250542770299603</v>
      </c>
      <c r="AU313">
        <f t="shared" si="53"/>
        <v>1.3359765557662473</v>
      </c>
      <c r="AV313">
        <f t="shared" si="54"/>
        <v>3.482281750845595</v>
      </c>
      <c r="AW313" t="e">
        <f t="shared" si="55"/>
        <v>#VALUE!</v>
      </c>
      <c r="AX313" t="e">
        <f t="shared" si="55"/>
        <v>#VALUE!</v>
      </c>
    </row>
    <row r="314" spans="1:50" x14ac:dyDescent="0.3">
      <c r="A314" t="s">
        <v>285</v>
      </c>
      <c r="B314" t="str">
        <f>VLOOKUP($A314,class!$A$1:$B$455,2,FALSE)</f>
        <v>Shire District</v>
      </c>
      <c r="C314" t="str">
        <f>IFERROR(VLOOKUP($A314,classifications!A$3:C$334,3,FALSE),VLOOKUP($A314,classifications!I$2:K$28,3,FALSE))</f>
        <v>Predominantly Rural</v>
      </c>
      <c r="D314">
        <f>VLOOKUP($A314,'table 1008C'!$C$10:$O$796,V$3,FALSE)</f>
        <v>175</v>
      </c>
      <c r="E314">
        <f>VLOOKUP($A314,'table 1008C'!$C$10:$O$796,W$3,FALSE)</f>
        <v>150</v>
      </c>
      <c r="F314">
        <f>VLOOKUP($A314,'table 1008C'!$C$10:$O$796,X$3,FALSE)</f>
        <v>56</v>
      </c>
      <c r="G314">
        <f>VLOOKUP($A314,'table 1008C'!$C$10:$O$796,Y$3,FALSE)</f>
        <v>148</v>
      </c>
      <c r="H314">
        <f>VLOOKUP($A314,'table 1008C'!$C$10:$O$796,Z$3,FALSE)</f>
        <v>214</v>
      </c>
      <c r="I314">
        <f>VLOOKUP($A314,'table 1008C'!$C$10:$O$796,AA$3,FALSE)</f>
        <v>252</v>
      </c>
      <c r="J314">
        <f>VLOOKUP($A314,'table 1008C'!$C$10:$O$796,AB$3,FALSE)</f>
        <v>50</v>
      </c>
      <c r="K314">
        <f>VLOOKUP($A314,'table 1008C'!$C$10:$O$796,AC$3,FALSE)</f>
        <v>107</v>
      </c>
      <c r="L314">
        <f>VLOOKUP($A314,'table 1008C'!$C$10:$O$796,AD$3,FALSE)</f>
        <v>147</v>
      </c>
      <c r="M314">
        <f>VLOOKUP($A314,'table 1008C'!$C$10:$O$796,AE$3,FALSE)</f>
        <v>114</v>
      </c>
      <c r="N314">
        <f>VLOOKUP($A314,'table 1008C'!$C$10:$O$796,AF$3,FALSE)</f>
        <v>107</v>
      </c>
      <c r="O314">
        <f>VLOOKUP($A314,'table 1008C'!$C$10:$O$796,AG$3,FALSE)</f>
        <v>121</v>
      </c>
      <c r="V314">
        <f>IF(D314="..","..",VLOOKUP($A314,'16-64 population'!$A$8:$L$432,V$3,FALSE))</f>
        <v>75256</v>
      </c>
      <c r="W314">
        <f>IF(E314="..","..",VLOOKUP($A314,'16-64 population'!$A$8:$L$432,W$3,FALSE))</f>
        <v>74962</v>
      </c>
      <c r="X314">
        <f>IF(F314="..","..",VLOOKUP($A314,'16-64 population'!$A$8:$L$432,X$3,FALSE))</f>
        <v>74555</v>
      </c>
      <c r="Y314">
        <f>IF(G314="..","..",VLOOKUP($A314,'16-64 population'!$A$8:$L$432,Y$3,FALSE))</f>
        <v>74092</v>
      </c>
      <c r="Z314">
        <f>IF(H314="..","..",VLOOKUP($A314,'16-64 population'!$A$8:$L$432,Z$3,FALSE))</f>
        <v>74100</v>
      </c>
      <c r="AA314">
        <f>IF(I314="..","..",VLOOKUP($A314,'16-64 population'!$A$8:$L$432,AA$3,FALSE))</f>
        <v>74482</v>
      </c>
      <c r="AB314">
        <f>IF(J314="..","..",VLOOKUP($A314,'16-64 population'!$A$8:$L$432,AB$3,FALSE))</f>
        <v>75016</v>
      </c>
      <c r="AC314">
        <f>IF(K314="..","..",VLOOKUP($A314,'16-64 population'!$A$8:$L$432,AC$3,FALSE))</f>
        <v>75147</v>
      </c>
      <c r="AD314">
        <f>IF(L314="..","..",VLOOKUP($A314,'16-64 population'!$A$8:$L$432,AD$3,FALSE))</f>
        <v>75898</v>
      </c>
      <c r="AE314">
        <f>IF(M314="..","..",VLOOKUP($A314,'16-64 population'!$A$8:$L$432,AE$3,FALSE))</f>
        <v>76331</v>
      </c>
      <c r="AF314">
        <f>IF(N314="..","..",VLOOKUP($A314,'16-64 population'!$A$8:$L$432,AF$3,FALSE))</f>
        <v>76730</v>
      </c>
      <c r="AG314">
        <f>IF(O314="..","..",VLOOKUP($A314,'16-64 population'!$A$8:$M$432,AG$3,FALSE))</f>
        <v>76795</v>
      </c>
      <c r="AM314">
        <f t="shared" si="45"/>
        <v>2.3253959817157437</v>
      </c>
      <c r="AN314">
        <f t="shared" si="46"/>
        <v>2.0010138470158214</v>
      </c>
      <c r="AO314">
        <f t="shared" si="47"/>
        <v>0.751123331768493</v>
      </c>
      <c r="AP314">
        <f t="shared" si="48"/>
        <v>1.9975166009825622</v>
      </c>
      <c r="AQ314">
        <f t="shared" si="49"/>
        <v>2.8879892037786776</v>
      </c>
      <c r="AR314">
        <f t="shared" si="50"/>
        <v>3.3833677935608604</v>
      </c>
      <c r="AS314">
        <f t="shared" si="51"/>
        <v>0.66652447477871379</v>
      </c>
      <c r="AT314">
        <f t="shared" si="52"/>
        <v>1.4238758699615419</v>
      </c>
      <c r="AU314">
        <f t="shared" si="53"/>
        <v>1.9368099291153917</v>
      </c>
      <c r="AV314">
        <f t="shared" si="54"/>
        <v>1.4934954343582554</v>
      </c>
      <c r="AW314">
        <f t="shared" si="55"/>
        <v>1.3945001954906815</v>
      </c>
      <c r="AX314">
        <f t="shared" si="55"/>
        <v>1.5756234129826161</v>
      </c>
    </row>
    <row r="315" spans="1:50" x14ac:dyDescent="0.3">
      <c r="A315" t="s">
        <v>111</v>
      </c>
      <c r="B315" t="str">
        <f>VLOOKUP($A315,class!$A$1:$B$455,2,FALSE)</f>
        <v>Unitary Authority</v>
      </c>
      <c r="C315" t="str">
        <f>IFERROR(VLOOKUP($A315,classifications!A$3:C$334,3,FALSE),VLOOKUP($A315,classifications!I$2:K$28,3,FALSE))</f>
        <v>Predominantly Urban</v>
      </c>
      <c r="D315">
        <f>VLOOKUP($A315,'table 1008C'!$C$10:$O$796,V$3,FALSE)</f>
        <v>243</v>
      </c>
      <c r="E315">
        <f>VLOOKUP($A315,'table 1008C'!$C$10:$O$796,W$3,FALSE)</f>
        <v>340</v>
      </c>
      <c r="F315">
        <f>VLOOKUP($A315,'table 1008C'!$C$10:$O$796,X$3,FALSE)</f>
        <v>317</v>
      </c>
      <c r="G315">
        <f>VLOOKUP($A315,'table 1008C'!$C$10:$O$796,Y$3,FALSE)</f>
        <v>223</v>
      </c>
      <c r="H315">
        <f>VLOOKUP($A315,'table 1008C'!$C$10:$O$796,Z$3,FALSE)</f>
        <v>403</v>
      </c>
      <c r="I315">
        <f>VLOOKUP($A315,'table 1008C'!$C$10:$O$796,AA$3,FALSE)</f>
        <v>487</v>
      </c>
      <c r="J315">
        <f>VLOOKUP($A315,'table 1008C'!$C$10:$O$796,AB$3,FALSE)</f>
        <v>329</v>
      </c>
      <c r="K315">
        <f>VLOOKUP($A315,'table 1008C'!$C$10:$O$796,AC$3,FALSE)</f>
        <v>390</v>
      </c>
      <c r="L315">
        <f>VLOOKUP($A315,'table 1008C'!$C$10:$O$796,AD$3,FALSE)</f>
        <v>314</v>
      </c>
      <c r="M315">
        <f>VLOOKUP($A315,'table 1008C'!$C$10:$O$796,AE$3,FALSE)</f>
        <v>502</v>
      </c>
      <c r="N315">
        <f>VLOOKUP($A315,'table 1008C'!$C$10:$O$796,AF$3,FALSE)</f>
        <v>324</v>
      </c>
      <c r="O315">
        <f>VLOOKUP($A315,'table 1008C'!$C$10:$O$796,AG$3,FALSE)</f>
        <v>315</v>
      </c>
      <c r="V315">
        <f>IF(D315="..","..",VLOOKUP($A315,'16-64 population'!$A$8:$L$432,V$3,FALSE))</f>
        <v>107652</v>
      </c>
      <c r="W315">
        <f>IF(E315="..","..",VLOOKUP($A315,'16-64 population'!$A$8:$L$432,W$3,FALSE))</f>
        <v>107920</v>
      </c>
      <c r="X315">
        <f>IF(F315="..","..",VLOOKUP($A315,'16-64 population'!$A$8:$L$432,X$3,FALSE))</f>
        <v>108236</v>
      </c>
      <c r="Y315">
        <f>IF(G315="..","..",VLOOKUP($A315,'16-64 population'!$A$8:$L$432,Y$3,FALSE))</f>
        <v>107889</v>
      </c>
      <c r="Z315">
        <f>IF(H315="..","..",VLOOKUP($A315,'16-64 population'!$A$8:$L$432,Z$3,FALSE))</f>
        <v>107819</v>
      </c>
      <c r="AA315">
        <f>IF(I315="..","..",VLOOKUP($A315,'16-64 population'!$A$8:$L$432,AA$3,FALSE))</f>
        <v>107958</v>
      </c>
      <c r="AB315">
        <f>IF(J315="..","..",VLOOKUP($A315,'16-64 population'!$A$8:$L$432,AB$3,FALSE))</f>
        <v>108668</v>
      </c>
      <c r="AC315">
        <f>IF(K315="..","..",VLOOKUP($A315,'16-64 population'!$A$8:$L$432,AC$3,FALSE))</f>
        <v>109672</v>
      </c>
      <c r="AD315">
        <f>IF(L315="..","..",VLOOKUP($A315,'16-64 population'!$A$8:$L$432,AD$3,FALSE))</f>
        <v>110237</v>
      </c>
      <c r="AE315">
        <f>IF(M315="..","..",VLOOKUP($A315,'16-64 population'!$A$8:$L$432,AE$3,FALSE))</f>
        <v>111022</v>
      </c>
      <c r="AF315">
        <f>IF(N315="..","..",VLOOKUP($A315,'16-64 population'!$A$8:$L$432,AF$3,FALSE))</f>
        <v>111708</v>
      </c>
      <c r="AG315">
        <f>IF(O315="..","..",VLOOKUP($A315,'16-64 population'!$A$8:$M$432,AG$3,FALSE))</f>
        <v>112030</v>
      </c>
      <c r="AM315">
        <f t="shared" si="45"/>
        <v>2.2572734366291383</v>
      </c>
      <c r="AN315">
        <f t="shared" si="46"/>
        <v>3.150481838398814</v>
      </c>
      <c r="AO315">
        <f t="shared" si="47"/>
        <v>2.9287852470527365</v>
      </c>
      <c r="AP315">
        <f t="shared" si="48"/>
        <v>2.0669391689606913</v>
      </c>
      <c r="AQ315">
        <f t="shared" si="49"/>
        <v>3.7377456663482316</v>
      </c>
      <c r="AR315">
        <f t="shared" si="50"/>
        <v>4.5110135423034885</v>
      </c>
      <c r="AS315">
        <f t="shared" si="51"/>
        <v>3.0275702138624063</v>
      </c>
      <c r="AT315">
        <f t="shared" si="52"/>
        <v>3.5560580640455175</v>
      </c>
      <c r="AU315">
        <f t="shared" si="53"/>
        <v>2.848408429111823</v>
      </c>
      <c r="AV315">
        <f t="shared" si="54"/>
        <v>4.5216263443281512</v>
      </c>
      <c r="AW315">
        <f t="shared" si="55"/>
        <v>2.9004189494038028</v>
      </c>
      <c r="AX315">
        <f t="shared" si="55"/>
        <v>2.8117468535213783</v>
      </c>
    </row>
    <row r="316" spans="1:50" x14ac:dyDescent="0.3">
      <c r="A316" t="s">
        <v>155</v>
      </c>
      <c r="B316" t="str">
        <f>VLOOKUP($A316,class!$A$1:$B$455,2,FALSE)</f>
        <v>Shire District</v>
      </c>
      <c r="C316" t="str">
        <f>IFERROR(VLOOKUP($A316,classifications!A$3:C$334,3,FALSE),VLOOKUP($A316,classifications!I$2:K$28,3,FALSE))</f>
        <v>Predominantly Rural</v>
      </c>
      <c r="D316">
        <f>VLOOKUP($A316,'table 1008C'!$C$10:$O$796,V$3,FALSE)</f>
        <v>144</v>
      </c>
      <c r="E316">
        <f>VLOOKUP($A316,'table 1008C'!$C$10:$O$796,W$3,FALSE)</f>
        <v>23</v>
      </c>
      <c r="F316">
        <f>VLOOKUP($A316,'table 1008C'!$C$10:$O$796,X$3,FALSE)</f>
        <v>155</v>
      </c>
      <c r="G316">
        <f>VLOOKUP($A316,'table 1008C'!$C$10:$O$796,Y$3,FALSE)</f>
        <v>72</v>
      </c>
      <c r="H316">
        <f>VLOOKUP($A316,'table 1008C'!$C$10:$O$796,Z$3,FALSE)</f>
        <v>10</v>
      </c>
      <c r="I316">
        <f>VLOOKUP($A316,'table 1008C'!$C$10:$O$796,AA$3,FALSE)</f>
        <v>9</v>
      </c>
      <c r="J316">
        <f>VLOOKUP($A316,'table 1008C'!$C$10:$O$796,AB$3,FALSE)</f>
        <v>23</v>
      </c>
      <c r="K316">
        <f>VLOOKUP($A316,'table 1008C'!$C$10:$O$796,AC$3,FALSE)</f>
        <v>14</v>
      </c>
      <c r="L316">
        <f>VLOOKUP($A316,'table 1008C'!$C$10:$O$796,AD$3,FALSE)</f>
        <v>31</v>
      </c>
      <c r="M316">
        <f>VLOOKUP($A316,'table 1008C'!$C$10:$O$796,AE$3,FALSE)</f>
        <v>16</v>
      </c>
      <c r="N316">
        <f>VLOOKUP($A316,'table 1008C'!$C$10:$O$796,AF$3,FALSE)</f>
        <v>95</v>
      </c>
      <c r="O316">
        <f>VLOOKUP($A316,'table 1008C'!$C$10:$O$796,AG$3,FALSE)</f>
        <v>94</v>
      </c>
      <c r="V316">
        <f>IF(D316="..","..",VLOOKUP($A316,'16-64 population'!$A$8:$L$432,V$3,FALSE))</f>
        <v>79440</v>
      </c>
      <c r="W316">
        <f>IF(E316="..","..",VLOOKUP($A316,'16-64 population'!$A$8:$L$432,W$3,FALSE))</f>
        <v>78853</v>
      </c>
      <c r="X316">
        <f>IF(F316="..","..",VLOOKUP($A316,'16-64 population'!$A$8:$L$432,X$3,FALSE))</f>
        <v>78041</v>
      </c>
      <c r="Y316">
        <f>IF(G316="..","..",VLOOKUP($A316,'16-64 population'!$A$8:$L$432,Y$3,FALSE))</f>
        <v>76988</v>
      </c>
      <c r="Z316">
        <f>IF(H316="..","..",VLOOKUP($A316,'16-64 population'!$A$8:$L$432,Z$3,FALSE))</f>
        <v>76685</v>
      </c>
      <c r="AA316">
        <f>IF(I316="..","..",VLOOKUP($A316,'16-64 population'!$A$8:$L$432,AA$3,FALSE))</f>
        <v>76892</v>
      </c>
      <c r="AB316">
        <f>IF(J316="..","..",VLOOKUP($A316,'16-64 population'!$A$8:$L$432,AB$3,FALSE))</f>
        <v>77258</v>
      </c>
      <c r="AC316">
        <f>IF(K316="..","..",VLOOKUP($A316,'16-64 population'!$A$8:$L$432,AC$3,FALSE))</f>
        <v>77994</v>
      </c>
      <c r="AD316">
        <f>IF(L316="..","..",VLOOKUP($A316,'16-64 population'!$A$8:$L$432,AD$3,FALSE))</f>
        <v>78439</v>
      </c>
      <c r="AE316">
        <f>IF(M316="..","..",VLOOKUP($A316,'16-64 population'!$A$8:$L$432,AE$3,FALSE))</f>
        <v>78620</v>
      </c>
      <c r="AF316">
        <f>IF(N316="..","..",VLOOKUP($A316,'16-64 population'!$A$8:$L$432,AF$3,FALSE))</f>
        <v>78751</v>
      </c>
      <c r="AG316">
        <f>IF(O316="..","..",VLOOKUP($A316,'16-64 population'!$A$8:$M$432,AG$3,FALSE))</f>
        <v>79178</v>
      </c>
      <c r="AM316">
        <f t="shared" si="45"/>
        <v>1.8126888217522659</v>
      </c>
      <c r="AN316">
        <f t="shared" si="46"/>
        <v>0.29168199053935806</v>
      </c>
      <c r="AO316">
        <f t="shared" si="47"/>
        <v>1.9861354928819468</v>
      </c>
      <c r="AP316">
        <f t="shared" si="48"/>
        <v>0.93521068218423653</v>
      </c>
      <c r="AQ316">
        <f t="shared" si="49"/>
        <v>0.13040359913933625</v>
      </c>
      <c r="AR316">
        <f t="shared" si="50"/>
        <v>0.11704728710399002</v>
      </c>
      <c r="AS316">
        <f t="shared" si="51"/>
        <v>0.29770379766496674</v>
      </c>
      <c r="AT316">
        <f t="shared" si="52"/>
        <v>0.1795009872554299</v>
      </c>
      <c r="AU316">
        <f t="shared" si="53"/>
        <v>0.39521156567523813</v>
      </c>
      <c r="AV316">
        <f t="shared" si="54"/>
        <v>0.20351055711015006</v>
      </c>
      <c r="AW316">
        <f t="shared" si="55"/>
        <v>1.2063338878236467</v>
      </c>
      <c r="AX316">
        <f t="shared" si="55"/>
        <v>1.1871984642198592</v>
      </c>
    </row>
    <row r="317" spans="1:50" x14ac:dyDescent="0.3">
      <c r="A317" t="s">
        <v>278</v>
      </c>
      <c r="B317" t="str">
        <f>VLOOKUP($A317,class!$A$1:$B$455,2,FALSE)</f>
        <v>Shire District</v>
      </c>
      <c r="C317" t="str">
        <f>IFERROR(VLOOKUP($A317,classifications!A$3:C$334,3,FALSE),VLOOKUP($A317,classifications!I$2:K$28,3,FALSE))</f>
        <v>Urban with Significant Rural</v>
      </c>
      <c r="D317">
        <f>VLOOKUP($A317,'table 1008C'!$C$10:$O$796,V$3,FALSE)</f>
        <v>129</v>
      </c>
      <c r="E317">
        <f>VLOOKUP($A317,'table 1008C'!$C$10:$O$796,W$3,FALSE)</f>
        <v>236</v>
      </c>
      <c r="F317">
        <f>VLOOKUP($A317,'table 1008C'!$C$10:$O$796,X$3,FALSE)</f>
        <v>219</v>
      </c>
      <c r="G317">
        <f>VLOOKUP($A317,'table 1008C'!$C$10:$O$796,Y$3,FALSE)</f>
        <v>563</v>
      </c>
      <c r="H317">
        <f>VLOOKUP($A317,'table 1008C'!$C$10:$O$796,Z$3,FALSE)</f>
        <v>149</v>
      </c>
      <c r="I317">
        <f>VLOOKUP($A317,'table 1008C'!$C$10:$O$796,AA$3,FALSE)</f>
        <v>322</v>
      </c>
      <c r="J317">
        <f>VLOOKUP($A317,'table 1008C'!$C$10:$O$796,AB$3,FALSE)</f>
        <v>165</v>
      </c>
      <c r="K317">
        <f>VLOOKUP($A317,'table 1008C'!$C$10:$O$796,AC$3,FALSE)</f>
        <v>118</v>
      </c>
      <c r="L317">
        <f>VLOOKUP($A317,'table 1008C'!$C$10:$O$796,AD$3,FALSE)</f>
        <v>211</v>
      </c>
      <c r="M317">
        <f>VLOOKUP($A317,'table 1008C'!$C$10:$O$796,AE$3,FALSE)</f>
        <v>192</v>
      </c>
      <c r="N317">
        <f>VLOOKUP($A317,'table 1008C'!$C$10:$O$796,AF$3,FALSE)</f>
        <v>305</v>
      </c>
      <c r="O317">
        <f>VLOOKUP($A317,'table 1008C'!$C$10:$O$796,AG$3,FALSE)</f>
        <v>195</v>
      </c>
      <c r="V317">
        <f>IF(D317="..","..",VLOOKUP($A317,'16-64 population'!$A$8:$L$432,V$3,FALSE))</f>
        <v>73224</v>
      </c>
      <c r="W317">
        <f>IF(E317="..","..",VLOOKUP($A317,'16-64 population'!$A$8:$L$432,W$3,FALSE))</f>
        <v>73077</v>
      </c>
      <c r="X317">
        <f>IF(F317="..","..",VLOOKUP($A317,'16-64 population'!$A$8:$L$432,X$3,FALSE))</f>
        <v>73140</v>
      </c>
      <c r="Y317">
        <f>IF(G317="..","..",VLOOKUP($A317,'16-64 population'!$A$8:$L$432,Y$3,FALSE))</f>
        <v>72618</v>
      </c>
      <c r="Z317">
        <f>IF(H317="..","..",VLOOKUP($A317,'16-64 population'!$A$8:$L$432,Z$3,FALSE))</f>
        <v>72915</v>
      </c>
      <c r="AA317">
        <f>IF(I317="..","..",VLOOKUP($A317,'16-64 population'!$A$8:$L$432,AA$3,FALSE))</f>
        <v>73172</v>
      </c>
      <c r="AB317">
        <f>IF(J317="..","..",VLOOKUP($A317,'16-64 population'!$A$8:$L$432,AB$3,FALSE))</f>
        <v>73473</v>
      </c>
      <c r="AC317">
        <f>IF(K317="..","..",VLOOKUP($A317,'16-64 population'!$A$8:$L$432,AC$3,FALSE))</f>
        <v>73942</v>
      </c>
      <c r="AD317">
        <f>IF(L317="..","..",VLOOKUP($A317,'16-64 population'!$A$8:$L$432,AD$3,FALSE))</f>
        <v>74286</v>
      </c>
      <c r="AE317">
        <f>IF(M317="..","..",VLOOKUP($A317,'16-64 population'!$A$8:$L$432,AE$3,FALSE))</f>
        <v>74641</v>
      </c>
      <c r="AF317">
        <f>IF(N317="..","..",VLOOKUP($A317,'16-64 population'!$A$8:$L$432,AF$3,FALSE))</f>
        <v>75057</v>
      </c>
      <c r="AG317">
        <f>IF(O317="..","..",VLOOKUP($A317,'16-64 population'!$A$8:$M$432,AG$3,FALSE))</f>
        <v>75350</v>
      </c>
      <c r="AM317">
        <f t="shared" si="45"/>
        <v>1.7617174696820714</v>
      </c>
      <c r="AN317">
        <f t="shared" si="46"/>
        <v>3.2294702847681216</v>
      </c>
      <c r="AO317">
        <f t="shared" si="47"/>
        <v>2.9942575881870384</v>
      </c>
      <c r="AP317">
        <f t="shared" si="48"/>
        <v>7.7528987303423396</v>
      </c>
      <c r="AQ317">
        <f t="shared" si="49"/>
        <v>2.0434752794349582</v>
      </c>
      <c r="AR317">
        <f t="shared" si="50"/>
        <v>4.4005903897665775</v>
      </c>
      <c r="AS317">
        <f t="shared" si="51"/>
        <v>2.2457229186231675</v>
      </c>
      <c r="AT317">
        <f t="shared" si="52"/>
        <v>1.5958453923345326</v>
      </c>
      <c r="AU317">
        <f t="shared" si="53"/>
        <v>2.8403736908704196</v>
      </c>
      <c r="AV317">
        <f t="shared" si="54"/>
        <v>2.5723128039549308</v>
      </c>
      <c r="AW317">
        <f t="shared" si="55"/>
        <v>4.0635783471228528</v>
      </c>
      <c r="AX317">
        <f t="shared" si="55"/>
        <v>2.5879230258792303</v>
      </c>
    </row>
    <row r="318" spans="1:50" x14ac:dyDescent="0.3">
      <c r="A318" t="s">
        <v>223</v>
      </c>
      <c r="B318" t="str">
        <f>VLOOKUP($A318,class!$A$1:$B$455,2,FALSE)</f>
        <v>Shire District</v>
      </c>
      <c r="C318" t="str">
        <f>IFERROR(VLOOKUP($A318,classifications!A$3:C$334,3,FALSE),VLOOKUP($A318,classifications!I$2:K$28,3,FALSE))</f>
        <v>Predominantly Rural</v>
      </c>
      <c r="D318">
        <f>VLOOKUP($A318,'table 1008C'!$C$10:$O$796,V$3,FALSE)</f>
        <v>113</v>
      </c>
      <c r="E318">
        <f>VLOOKUP($A318,'table 1008C'!$C$10:$O$796,W$3,FALSE)</f>
        <v>125</v>
      </c>
      <c r="F318">
        <f>VLOOKUP($A318,'table 1008C'!$C$10:$O$796,X$3,FALSE)</f>
        <v>61</v>
      </c>
      <c r="G318">
        <f>VLOOKUP($A318,'table 1008C'!$C$10:$O$796,Y$3,FALSE)</f>
        <v>174</v>
      </c>
      <c r="H318">
        <f>VLOOKUP($A318,'table 1008C'!$C$10:$O$796,Z$3,FALSE)</f>
        <v>60</v>
      </c>
      <c r="I318">
        <f>VLOOKUP($A318,'table 1008C'!$C$10:$O$796,AA$3,FALSE)</f>
        <v>158</v>
      </c>
      <c r="J318">
        <f>VLOOKUP($A318,'table 1008C'!$C$10:$O$796,AB$3,FALSE)</f>
        <v>187</v>
      </c>
      <c r="K318">
        <f>VLOOKUP($A318,'table 1008C'!$C$10:$O$796,AC$3,FALSE)</f>
        <v>218</v>
      </c>
      <c r="L318">
        <f>VLOOKUP($A318,'table 1008C'!$C$10:$O$796,AD$3,FALSE)</f>
        <v>255</v>
      </c>
      <c r="M318">
        <f>VLOOKUP($A318,'table 1008C'!$C$10:$O$796,AE$3,FALSE)</f>
        <v>367</v>
      </c>
      <c r="N318">
        <f>VLOOKUP($A318,'table 1008C'!$C$10:$O$796,AF$3,FALSE)</f>
        <v>233</v>
      </c>
      <c r="O318">
        <f>VLOOKUP($A318,'table 1008C'!$C$10:$O$796,AG$3,FALSE)</f>
        <v>135</v>
      </c>
      <c r="V318">
        <f>IF(D318="..","..",VLOOKUP($A318,'16-64 population'!$A$8:$L$432,V$3,FALSE))</f>
        <v>50277</v>
      </c>
      <c r="W318">
        <f>IF(E318="..","..",VLOOKUP($A318,'16-64 population'!$A$8:$L$432,W$3,FALSE))</f>
        <v>50688</v>
      </c>
      <c r="X318">
        <f>IF(F318="..","..",VLOOKUP($A318,'16-64 population'!$A$8:$L$432,X$3,FALSE))</f>
        <v>50971</v>
      </c>
      <c r="Y318">
        <f>IF(G318="..","..",VLOOKUP($A318,'16-64 population'!$A$8:$L$432,Y$3,FALSE))</f>
        <v>50765</v>
      </c>
      <c r="Z318">
        <f>IF(H318="..","..",VLOOKUP($A318,'16-64 population'!$A$8:$L$432,Z$3,FALSE))</f>
        <v>51235</v>
      </c>
      <c r="AA318">
        <f>IF(I318="..","..",VLOOKUP($A318,'16-64 population'!$A$8:$L$432,AA$3,FALSE))</f>
        <v>51809</v>
      </c>
      <c r="AB318">
        <f>IF(J318="..","..",VLOOKUP($A318,'16-64 population'!$A$8:$L$432,AB$3,FALSE))</f>
        <v>52159</v>
      </c>
      <c r="AC318">
        <f>IF(K318="..","..",VLOOKUP($A318,'16-64 population'!$A$8:$L$432,AC$3,FALSE))</f>
        <v>52897</v>
      </c>
      <c r="AD318">
        <f>IF(L318="..","..",VLOOKUP($A318,'16-64 population'!$A$8:$L$432,AD$3,FALSE))</f>
        <v>53800</v>
      </c>
      <c r="AE318">
        <f>IF(M318="..","..",VLOOKUP($A318,'16-64 population'!$A$8:$L$432,AE$3,FALSE))</f>
        <v>54872</v>
      </c>
      <c r="AF318">
        <f>IF(N318="..","..",VLOOKUP($A318,'16-64 population'!$A$8:$L$432,AF$3,FALSE))</f>
        <v>56165</v>
      </c>
      <c r="AG318">
        <f>IF(O318="..","..",VLOOKUP($A318,'16-64 population'!$A$8:$M$432,AG$3,FALSE))</f>
        <v>57203</v>
      </c>
      <c r="AM318">
        <f t="shared" si="45"/>
        <v>2.2475485808620244</v>
      </c>
      <c r="AN318">
        <f t="shared" si="46"/>
        <v>2.4660669191919191</v>
      </c>
      <c r="AO318">
        <f t="shared" si="47"/>
        <v>1.196758941358812</v>
      </c>
      <c r="AP318">
        <f t="shared" si="48"/>
        <v>3.4275583571358217</v>
      </c>
      <c r="AQ318">
        <f t="shared" si="49"/>
        <v>1.1710744608178003</v>
      </c>
      <c r="AR318">
        <f t="shared" si="50"/>
        <v>3.0496631859329462</v>
      </c>
      <c r="AS318">
        <f t="shared" si="51"/>
        <v>3.5851914338848521</v>
      </c>
      <c r="AT318">
        <f t="shared" si="52"/>
        <v>4.1212167041609167</v>
      </c>
      <c r="AU318">
        <f t="shared" si="53"/>
        <v>4.7397769516728623</v>
      </c>
      <c r="AV318">
        <f t="shared" si="54"/>
        <v>6.6882927540457793</v>
      </c>
      <c r="AW318">
        <f t="shared" si="55"/>
        <v>4.1484910531469774</v>
      </c>
      <c r="AX318">
        <f t="shared" si="55"/>
        <v>2.3600160830725661</v>
      </c>
    </row>
    <row r="319" spans="1:50" x14ac:dyDescent="0.3">
      <c r="A319" t="s">
        <v>364</v>
      </c>
      <c r="B319" t="str">
        <f>VLOOKUP($A319,class!$A$1:$B$455,2,FALSE)</f>
        <v>Shire District</v>
      </c>
      <c r="C319" t="str">
        <f>IFERROR(VLOOKUP($A319,classifications!A$3:C$334,3,FALSE),VLOOKUP($A319,classifications!I$2:K$28,3,FALSE))</f>
        <v>Predominantly Urban</v>
      </c>
      <c r="D319">
        <f>VLOOKUP($A319,'table 1008C'!$C$10:$O$796,V$3,FALSE)</f>
        <v>186</v>
      </c>
      <c r="E319">
        <f>VLOOKUP($A319,'table 1008C'!$C$10:$O$796,W$3,FALSE)</f>
        <v>143</v>
      </c>
      <c r="F319">
        <f>VLOOKUP($A319,'table 1008C'!$C$10:$O$796,X$3,FALSE)</f>
        <v>39</v>
      </c>
      <c r="G319">
        <f>VLOOKUP($A319,'table 1008C'!$C$10:$O$796,Y$3,FALSE)</f>
        <v>110</v>
      </c>
      <c r="H319">
        <f>VLOOKUP($A319,'table 1008C'!$C$10:$O$796,Z$3,FALSE)</f>
        <v>81</v>
      </c>
      <c r="I319">
        <f>VLOOKUP($A319,'table 1008C'!$C$10:$O$796,AA$3,FALSE)</f>
        <v>132</v>
      </c>
      <c r="J319">
        <f>VLOOKUP($A319,'table 1008C'!$C$10:$O$796,AB$3,FALSE)</f>
        <v>19</v>
      </c>
      <c r="K319">
        <f>VLOOKUP($A319,'table 1008C'!$C$10:$O$796,AC$3,FALSE)</f>
        <v>0</v>
      </c>
      <c r="L319">
        <f>VLOOKUP($A319,'table 1008C'!$C$10:$O$796,AD$3,FALSE)</f>
        <v>47</v>
      </c>
      <c r="M319">
        <f>VLOOKUP($A319,'table 1008C'!$C$10:$O$796,AE$3,FALSE)</f>
        <v>11</v>
      </c>
      <c r="N319">
        <f>VLOOKUP($A319,'table 1008C'!$C$10:$O$796,AF$3,FALSE)</f>
        <v>56</v>
      </c>
      <c r="O319">
        <f>VLOOKUP($A319,'table 1008C'!$C$10:$O$796,AG$3,FALSE)</f>
        <v>64</v>
      </c>
      <c r="V319">
        <f>IF(D319="..","..",VLOOKUP($A319,'16-64 population'!$A$8:$L$432,V$3,FALSE))</f>
        <v>79287</v>
      </c>
      <c r="W319">
        <f>IF(E319="..","..",VLOOKUP($A319,'16-64 population'!$A$8:$L$432,W$3,FALSE))</f>
        <v>79929</v>
      </c>
      <c r="X319">
        <f>IF(F319="..","..",VLOOKUP($A319,'16-64 population'!$A$8:$L$432,X$3,FALSE))</f>
        <v>80106</v>
      </c>
      <c r="Y319">
        <f>IF(G319="..","..",VLOOKUP($A319,'16-64 population'!$A$8:$L$432,Y$3,FALSE))</f>
        <v>80040</v>
      </c>
      <c r="Z319">
        <f>IF(H319="..","..",VLOOKUP($A319,'16-64 population'!$A$8:$L$432,Z$3,FALSE))</f>
        <v>80263</v>
      </c>
      <c r="AA319">
        <f>IF(I319="..","..",VLOOKUP($A319,'16-64 population'!$A$8:$L$432,AA$3,FALSE))</f>
        <v>81163</v>
      </c>
      <c r="AB319">
        <f>IF(J319="..","..",VLOOKUP($A319,'16-64 population'!$A$8:$L$432,AB$3,FALSE))</f>
        <v>81706</v>
      </c>
      <c r="AC319">
        <f>IF(K319="..","..",VLOOKUP($A319,'16-64 population'!$A$8:$L$432,AC$3,FALSE))</f>
        <v>81859</v>
      </c>
      <c r="AD319">
        <f>IF(L319="..","..",VLOOKUP($A319,'16-64 population'!$A$8:$L$432,AD$3,FALSE))</f>
        <v>81749</v>
      </c>
      <c r="AE319">
        <f>IF(M319="..","..",VLOOKUP($A319,'16-64 population'!$A$8:$L$432,AE$3,FALSE))</f>
        <v>81704</v>
      </c>
      <c r="AF319">
        <f>IF(N319="..","..",VLOOKUP($A319,'16-64 population'!$A$8:$L$432,AF$3,FALSE))</f>
        <v>81272</v>
      </c>
      <c r="AG319">
        <f>IF(O319="..","..",VLOOKUP($A319,'16-64 population'!$A$8:$M$432,AG$3,FALSE))</f>
        <v>80735</v>
      </c>
      <c r="AM319">
        <f t="shared" ref="AM319:AM350" si="56">D319/(V319/1000)</f>
        <v>2.3459079041961481</v>
      </c>
      <c r="AN319">
        <f t="shared" ref="AN319:AN350" si="57">E319/(W319/1000)</f>
        <v>1.7890878154361995</v>
      </c>
      <c r="AO319">
        <f t="shared" ref="AO319:AO350" si="58">F319/(X319/1000)</f>
        <v>0.48685491723466412</v>
      </c>
      <c r="AP319">
        <f t="shared" ref="AP319:AP350" si="59">G319/(Y319/1000)</f>
        <v>1.3743128435782108</v>
      </c>
      <c r="AQ319">
        <f t="shared" ref="AQ319:AQ350" si="60">H319/(Z319/1000)</f>
        <v>1.009182313145534</v>
      </c>
      <c r="AR319">
        <f t="shared" ref="AR319:AR350" si="61">I319/(AA319/1000)</f>
        <v>1.6263568374752042</v>
      </c>
      <c r="AS319">
        <f t="shared" ref="AS319:AS350" si="62">J319/(AB319/1000)</f>
        <v>0.23254106185592244</v>
      </c>
      <c r="AT319">
        <f t="shared" ref="AT319:AT350" si="63">K319/(AC319/1000)</f>
        <v>0</v>
      </c>
      <c r="AU319">
        <f t="shared" ref="AU319:AU350" si="64">L319/(AD319/1000)</f>
        <v>0.57493058019058341</v>
      </c>
      <c r="AV319">
        <f t="shared" ref="AV319:AV350" si="65">M319/(AE319/1000)</f>
        <v>0.13463233134240674</v>
      </c>
      <c r="AW319">
        <f t="shared" ref="AW319:AX350" si="66">N319/(AF319/1000)</f>
        <v>0.68904419726351018</v>
      </c>
      <c r="AX319">
        <f t="shared" si="66"/>
        <v>0.79271691335851857</v>
      </c>
    </row>
    <row r="320" spans="1:50" x14ac:dyDescent="0.3">
      <c r="A320" t="s">
        <v>319</v>
      </c>
      <c r="B320" t="str">
        <f>VLOOKUP($A320,class!$A$1:$B$455,2,FALSE)</f>
        <v>Shire District</v>
      </c>
      <c r="C320" t="str">
        <f>IFERROR(VLOOKUP($A320,classifications!A$3:C$334,3,FALSE),VLOOKUP($A320,classifications!I$2:K$28,3,FALSE))</f>
        <v>Predominantly Urban</v>
      </c>
      <c r="D320">
        <f>VLOOKUP($A320,'table 1008C'!$C$10:$O$796,V$3,FALSE)</f>
        <v>16</v>
      </c>
      <c r="E320">
        <f>VLOOKUP($A320,'table 1008C'!$C$10:$O$796,W$3,FALSE)</f>
        <v>40</v>
      </c>
      <c r="F320">
        <f>VLOOKUP($A320,'table 1008C'!$C$10:$O$796,X$3,FALSE)</f>
        <v>38</v>
      </c>
      <c r="G320">
        <f>VLOOKUP($A320,'table 1008C'!$C$10:$O$796,Y$3,FALSE)</f>
        <v>44</v>
      </c>
      <c r="H320">
        <f>VLOOKUP($A320,'table 1008C'!$C$10:$O$796,Z$3,FALSE)</f>
        <v>112</v>
      </c>
      <c r="I320">
        <f>VLOOKUP($A320,'table 1008C'!$C$10:$O$796,AA$3,FALSE)</f>
        <v>89</v>
      </c>
      <c r="J320">
        <f>VLOOKUP($A320,'table 1008C'!$C$10:$O$796,AB$3,FALSE)</f>
        <v>42</v>
      </c>
      <c r="K320">
        <f>VLOOKUP($A320,'table 1008C'!$C$10:$O$796,AC$3,FALSE)</f>
        <v>12</v>
      </c>
      <c r="L320">
        <f>VLOOKUP($A320,'table 1008C'!$C$10:$O$796,AD$3,FALSE)</f>
        <v>72</v>
      </c>
      <c r="M320">
        <f>VLOOKUP($A320,'table 1008C'!$C$10:$O$796,AE$3,FALSE)</f>
        <v>21</v>
      </c>
      <c r="N320">
        <f>VLOOKUP($A320,'table 1008C'!$C$10:$O$796,AF$3,FALSE)</f>
        <v>27</v>
      </c>
      <c r="O320">
        <f>VLOOKUP($A320,'table 1008C'!$C$10:$O$796,AG$3,FALSE)</f>
        <v>145</v>
      </c>
      <c r="V320">
        <f>IF(D320="..","..",VLOOKUP($A320,'16-64 population'!$A$8:$L$432,V$3,FALSE))</f>
        <v>55299</v>
      </c>
      <c r="W320">
        <f>IF(E320="..","..",VLOOKUP($A320,'16-64 population'!$A$8:$L$432,W$3,FALSE))</f>
        <v>55495</v>
      </c>
      <c r="X320">
        <f>IF(F320="..","..",VLOOKUP($A320,'16-64 population'!$A$8:$L$432,X$3,FALSE))</f>
        <v>55487</v>
      </c>
      <c r="Y320">
        <f>IF(G320="..","..",VLOOKUP($A320,'16-64 population'!$A$8:$L$432,Y$3,FALSE))</f>
        <v>55542</v>
      </c>
      <c r="Z320">
        <f>IF(H320="..","..",VLOOKUP($A320,'16-64 population'!$A$8:$L$432,Z$3,FALSE))</f>
        <v>55779</v>
      </c>
      <c r="AA320">
        <f>IF(I320="..","..",VLOOKUP($A320,'16-64 population'!$A$8:$L$432,AA$3,FALSE))</f>
        <v>56130</v>
      </c>
      <c r="AB320">
        <f>IF(J320="..","..",VLOOKUP($A320,'16-64 population'!$A$8:$L$432,AB$3,FALSE))</f>
        <v>56785</v>
      </c>
      <c r="AC320">
        <f>IF(K320="..","..",VLOOKUP($A320,'16-64 population'!$A$8:$L$432,AC$3,FALSE))</f>
        <v>57111</v>
      </c>
      <c r="AD320">
        <f>IF(L320="..","..",VLOOKUP($A320,'16-64 population'!$A$8:$L$432,AD$3,FALSE))</f>
        <v>56930</v>
      </c>
      <c r="AE320">
        <f>IF(M320="..","..",VLOOKUP($A320,'16-64 population'!$A$8:$L$432,AE$3,FALSE))</f>
        <v>57122</v>
      </c>
      <c r="AF320">
        <f>IF(N320="..","..",VLOOKUP($A320,'16-64 population'!$A$8:$L$432,AF$3,FALSE))</f>
        <v>57180</v>
      </c>
      <c r="AG320">
        <f>IF(O320="..","..",VLOOKUP($A320,'16-64 population'!$A$8:$M$432,AG$3,FALSE))</f>
        <v>57574</v>
      </c>
      <c r="AM320">
        <f t="shared" si="56"/>
        <v>0.28933615436083837</v>
      </c>
      <c r="AN320">
        <f t="shared" si="57"/>
        <v>0.72078565636543834</v>
      </c>
      <c r="AO320">
        <f t="shared" si="58"/>
        <v>0.6848450988519833</v>
      </c>
      <c r="AP320">
        <f t="shared" si="59"/>
        <v>0.79219329516402004</v>
      </c>
      <c r="AQ320">
        <f t="shared" si="60"/>
        <v>2.0079241291525483</v>
      </c>
      <c r="AR320">
        <f t="shared" si="61"/>
        <v>1.5856048458934615</v>
      </c>
      <c r="AS320">
        <f t="shared" si="62"/>
        <v>0.73963194505591268</v>
      </c>
      <c r="AT320">
        <f t="shared" si="63"/>
        <v>0.21011714030572046</v>
      </c>
      <c r="AU320">
        <f t="shared" si="64"/>
        <v>1.2647110486562445</v>
      </c>
      <c r="AV320">
        <f t="shared" si="65"/>
        <v>0.36763418647806451</v>
      </c>
      <c r="AW320">
        <f t="shared" si="66"/>
        <v>0.47219307450157399</v>
      </c>
      <c r="AX320">
        <f t="shared" si="66"/>
        <v>2.5184979330947996</v>
      </c>
    </row>
    <row r="321" spans="1:50" x14ac:dyDescent="0.3">
      <c r="A321" t="s">
        <v>113</v>
      </c>
      <c r="B321" t="str">
        <f>VLOOKUP($A321,class!$A$1:$B$455,2,FALSE)</f>
        <v>Unitary Authority</v>
      </c>
      <c r="C321" t="str">
        <f>IFERROR(VLOOKUP($A321,classifications!A$3:C$334,3,FALSE),VLOOKUP($A321,classifications!I$2:K$28,3,FALSE))</f>
        <v>Predominantly Urban</v>
      </c>
      <c r="D321">
        <f>VLOOKUP($A321,'table 1008C'!$C$10:$O$796,V$3,FALSE)</f>
        <v>110</v>
      </c>
      <c r="E321">
        <f>VLOOKUP($A321,'table 1008C'!$C$10:$O$796,W$3,FALSE)</f>
        <v>118</v>
      </c>
      <c r="F321">
        <f>VLOOKUP($A321,'table 1008C'!$C$10:$O$796,X$3,FALSE)</f>
        <v>78</v>
      </c>
      <c r="G321">
        <f>VLOOKUP($A321,'table 1008C'!$C$10:$O$796,Y$3,FALSE)</f>
        <v>129</v>
      </c>
      <c r="H321">
        <f>VLOOKUP($A321,'table 1008C'!$C$10:$O$796,Z$3,FALSE)</f>
        <v>154</v>
      </c>
      <c r="I321">
        <f>VLOOKUP($A321,'table 1008C'!$C$10:$O$796,AA$3,FALSE)</f>
        <v>94</v>
      </c>
      <c r="J321">
        <f>VLOOKUP($A321,'table 1008C'!$C$10:$O$796,AB$3,FALSE)</f>
        <v>95</v>
      </c>
      <c r="K321">
        <f>VLOOKUP($A321,'table 1008C'!$C$10:$O$796,AC$3,FALSE)</f>
        <v>83</v>
      </c>
      <c r="L321">
        <f>VLOOKUP($A321,'table 1008C'!$C$10:$O$796,AD$3,FALSE)</f>
        <v>494</v>
      </c>
      <c r="M321">
        <f>VLOOKUP($A321,'table 1008C'!$C$10:$O$796,AE$3,FALSE)</f>
        <v>58</v>
      </c>
      <c r="N321">
        <f>VLOOKUP($A321,'table 1008C'!$C$10:$O$796,AF$3,FALSE)</f>
        <v>48</v>
      </c>
      <c r="O321">
        <f>VLOOKUP($A321,'table 1008C'!$C$10:$O$796,AG$3,FALSE)</f>
        <v>129</v>
      </c>
      <c r="V321">
        <f>IF(D321="..","..",VLOOKUP($A321,'16-64 population'!$A$8:$L$432,V$3,FALSE))</f>
        <v>101916</v>
      </c>
      <c r="W321">
        <f>IF(E321="..","..",VLOOKUP($A321,'16-64 population'!$A$8:$L$432,W$3,FALSE))</f>
        <v>102869</v>
      </c>
      <c r="X321">
        <f>IF(F321="..","..",VLOOKUP($A321,'16-64 population'!$A$8:$L$432,X$3,FALSE))</f>
        <v>103657</v>
      </c>
      <c r="Y321">
        <f>IF(G321="..","..",VLOOKUP($A321,'16-64 population'!$A$8:$L$432,Y$3,FALSE))</f>
        <v>103849</v>
      </c>
      <c r="Z321">
        <f>IF(H321="..","..",VLOOKUP($A321,'16-64 population'!$A$8:$L$432,Z$3,FALSE))</f>
        <v>104209</v>
      </c>
      <c r="AA321">
        <f>IF(I321="..","..",VLOOKUP($A321,'16-64 population'!$A$8:$L$432,AA$3,FALSE))</f>
        <v>105408</v>
      </c>
      <c r="AB321">
        <f>IF(J321="..","..",VLOOKUP($A321,'16-64 population'!$A$8:$L$432,AB$3,FALSE))</f>
        <v>106215</v>
      </c>
      <c r="AC321">
        <f>IF(K321="..","..",VLOOKUP($A321,'16-64 population'!$A$8:$L$432,AC$3,FALSE))</f>
        <v>107216</v>
      </c>
      <c r="AD321">
        <f>IF(L321="..","..",VLOOKUP($A321,'16-64 population'!$A$8:$L$432,AD$3,FALSE))</f>
        <v>108037</v>
      </c>
      <c r="AE321">
        <f>IF(M321="..","..",VLOOKUP($A321,'16-64 population'!$A$8:$L$432,AE$3,FALSE))</f>
        <v>108878</v>
      </c>
      <c r="AF321">
        <f>IF(N321="..","..",VLOOKUP($A321,'16-64 population'!$A$8:$L$432,AF$3,FALSE))</f>
        <v>109614</v>
      </c>
      <c r="AG321">
        <f>IF(O321="..","..",VLOOKUP($A321,'16-64 population'!$A$8:$M$432,AG$3,FALSE))</f>
        <v>110202</v>
      </c>
      <c r="AM321">
        <f t="shared" si="56"/>
        <v>1.0793202244986067</v>
      </c>
      <c r="AN321">
        <f t="shared" si="57"/>
        <v>1.147089988237467</v>
      </c>
      <c r="AO321">
        <f t="shared" si="58"/>
        <v>0.75248174267053847</v>
      </c>
      <c r="AP321">
        <f t="shared" si="59"/>
        <v>1.2421881770647767</v>
      </c>
      <c r="AQ321">
        <f t="shared" si="60"/>
        <v>1.4777994223147712</v>
      </c>
      <c r="AR321">
        <f t="shared" si="61"/>
        <v>0.89177292046144507</v>
      </c>
      <c r="AS321">
        <f t="shared" si="62"/>
        <v>0.89441227698535986</v>
      </c>
      <c r="AT321">
        <f t="shared" si="63"/>
        <v>0.77413818833010006</v>
      </c>
      <c r="AU321">
        <f t="shared" si="64"/>
        <v>4.5725075668520967</v>
      </c>
      <c r="AV321">
        <f t="shared" si="65"/>
        <v>0.53270633185767557</v>
      </c>
      <c r="AW321">
        <f t="shared" si="66"/>
        <v>0.43790026821391426</v>
      </c>
      <c r="AX321">
        <f t="shared" si="66"/>
        <v>1.1705776664670333</v>
      </c>
    </row>
    <row r="322" spans="1:50" x14ac:dyDescent="0.3">
      <c r="A322" t="s">
        <v>367</v>
      </c>
      <c r="B322" t="str">
        <f>VLOOKUP($A322,class!$A$1:$B$455,2,FALSE)</f>
        <v>Shire District</v>
      </c>
      <c r="C322" t="str">
        <f>IFERROR(VLOOKUP($A322,classifications!A$3:C$334,3,FALSE),VLOOKUP($A322,classifications!I$2:K$28,3,FALSE))</f>
        <v>Urban with Significant Rural</v>
      </c>
      <c r="D322">
        <f>VLOOKUP($A322,'table 1008C'!$C$10:$O$796,V$3,FALSE)</f>
        <v>289</v>
      </c>
      <c r="E322">
        <f>VLOOKUP($A322,'table 1008C'!$C$10:$O$796,W$3,FALSE)</f>
        <v>188</v>
      </c>
      <c r="F322">
        <f>VLOOKUP($A322,'table 1008C'!$C$10:$O$796,X$3,FALSE)</f>
        <v>47</v>
      </c>
      <c r="G322">
        <f>VLOOKUP($A322,'table 1008C'!$C$10:$O$796,Y$3,FALSE)</f>
        <v>164</v>
      </c>
      <c r="H322">
        <f>VLOOKUP($A322,'table 1008C'!$C$10:$O$796,Z$3,FALSE)</f>
        <v>249</v>
      </c>
      <c r="I322">
        <f>VLOOKUP($A322,'table 1008C'!$C$10:$O$796,AA$3,FALSE)</f>
        <v>106</v>
      </c>
      <c r="J322">
        <f>VLOOKUP($A322,'table 1008C'!$C$10:$O$796,AB$3,FALSE)</f>
        <v>104</v>
      </c>
      <c r="K322">
        <f>VLOOKUP($A322,'table 1008C'!$C$10:$O$796,AC$3,FALSE)</f>
        <v>55</v>
      </c>
      <c r="L322">
        <f>VLOOKUP($A322,'table 1008C'!$C$10:$O$796,AD$3,FALSE)</f>
        <v>116</v>
      </c>
      <c r="M322">
        <f>VLOOKUP($A322,'table 1008C'!$C$10:$O$796,AE$3,FALSE)</f>
        <v>256</v>
      </c>
      <c r="N322">
        <f>VLOOKUP($A322,'table 1008C'!$C$10:$O$796,AF$3,FALSE)</f>
        <v>75</v>
      </c>
      <c r="O322">
        <f>VLOOKUP($A322,'table 1008C'!$C$10:$O$796,AG$3,FALSE)</f>
        <v>32</v>
      </c>
      <c r="V322">
        <f>IF(D322="..","..",VLOOKUP($A322,'16-64 population'!$A$8:$L$432,V$3,FALSE))</f>
        <v>74104</v>
      </c>
      <c r="W322">
        <f>IF(E322="..","..",VLOOKUP($A322,'16-64 population'!$A$8:$L$432,W$3,FALSE))</f>
        <v>75070</v>
      </c>
      <c r="X322">
        <f>IF(F322="..","..",VLOOKUP($A322,'16-64 population'!$A$8:$L$432,X$3,FALSE))</f>
        <v>75472</v>
      </c>
      <c r="Y322">
        <f>IF(G322="..","..",VLOOKUP($A322,'16-64 population'!$A$8:$L$432,Y$3,FALSE))</f>
        <v>75321</v>
      </c>
      <c r="Z322">
        <f>IF(H322="..","..",VLOOKUP($A322,'16-64 population'!$A$8:$L$432,Z$3,FALSE))</f>
        <v>75628</v>
      </c>
      <c r="AA322">
        <f>IF(I322="..","..",VLOOKUP($A322,'16-64 population'!$A$8:$L$432,AA$3,FALSE))</f>
        <v>76209</v>
      </c>
      <c r="AB322">
        <f>IF(J322="..","..",VLOOKUP($A322,'16-64 population'!$A$8:$L$432,AB$3,FALSE))</f>
        <v>76781</v>
      </c>
      <c r="AC322">
        <f>IF(K322="..","..",VLOOKUP($A322,'16-64 population'!$A$8:$L$432,AC$3,FALSE))</f>
        <v>77764</v>
      </c>
      <c r="AD322">
        <f>IF(L322="..","..",VLOOKUP($A322,'16-64 population'!$A$8:$L$432,AD$3,FALSE))</f>
        <v>78478</v>
      </c>
      <c r="AE322">
        <f>IF(M322="..","..",VLOOKUP($A322,'16-64 population'!$A$8:$L$432,AE$3,FALSE))</f>
        <v>79318</v>
      </c>
      <c r="AF322">
        <f>IF(N322="..","..",VLOOKUP($A322,'16-64 population'!$A$8:$L$432,AF$3,FALSE))</f>
        <v>80188</v>
      </c>
      <c r="AG322">
        <f>IF(O322="..","..",VLOOKUP($A322,'16-64 population'!$A$8:$M$432,AG$3,FALSE))</f>
        <v>80297</v>
      </c>
      <c r="AM322">
        <f t="shared" si="56"/>
        <v>3.8999244305300658</v>
      </c>
      <c r="AN322">
        <f t="shared" si="57"/>
        <v>2.5043292926601839</v>
      </c>
      <c r="AO322">
        <f t="shared" si="58"/>
        <v>0.62274750900996401</v>
      </c>
      <c r="AP322">
        <f t="shared" si="59"/>
        <v>2.1773476188579548</v>
      </c>
      <c r="AQ322">
        <f t="shared" si="60"/>
        <v>3.2924313746231553</v>
      </c>
      <c r="AR322">
        <f t="shared" si="61"/>
        <v>1.3909118345602225</v>
      </c>
      <c r="AS322">
        <f t="shared" si="62"/>
        <v>1.3545017647595108</v>
      </c>
      <c r="AT322">
        <f t="shared" si="63"/>
        <v>0.70726814464276533</v>
      </c>
      <c r="AU322">
        <f t="shared" si="64"/>
        <v>1.4781212569127655</v>
      </c>
      <c r="AV322">
        <f t="shared" si="65"/>
        <v>3.2275145616379639</v>
      </c>
      <c r="AW322">
        <f t="shared" si="66"/>
        <v>0.93530204020551699</v>
      </c>
      <c r="AX322">
        <f t="shared" si="66"/>
        <v>0.39852049267095907</v>
      </c>
    </row>
    <row r="323" spans="1:50" x14ac:dyDescent="0.3">
      <c r="A323" t="s">
        <v>115</v>
      </c>
      <c r="B323" t="str">
        <f>VLOOKUP($A323,class!$A$1:$B$455,2,FALSE)</f>
        <v>Unitary Authority</v>
      </c>
      <c r="C323" t="str">
        <f>IFERROR(VLOOKUP($A323,classifications!A$3:C$334,3,FALSE),VLOOKUP($A323,classifications!I$2:K$28,3,FALSE))</f>
        <v>Predominantly Urban</v>
      </c>
      <c r="D323">
        <f>VLOOKUP($A323,'table 1008C'!$C$10:$O$796,V$3,FALSE)</f>
        <v>104</v>
      </c>
      <c r="E323">
        <f>VLOOKUP($A323,'table 1008C'!$C$10:$O$796,W$3,FALSE)</f>
        <v>147</v>
      </c>
      <c r="F323">
        <f>VLOOKUP($A323,'table 1008C'!$C$10:$O$796,X$3,FALSE)</f>
        <v>44</v>
      </c>
      <c r="G323">
        <f>VLOOKUP($A323,'table 1008C'!$C$10:$O$796,Y$3,FALSE)</f>
        <v>18</v>
      </c>
      <c r="H323">
        <f>VLOOKUP($A323,'table 1008C'!$C$10:$O$796,Z$3,FALSE)</f>
        <v>273</v>
      </c>
      <c r="I323">
        <f>VLOOKUP($A323,'table 1008C'!$C$10:$O$796,AA$3,FALSE)</f>
        <v>87</v>
      </c>
      <c r="J323">
        <f>VLOOKUP($A323,'table 1008C'!$C$10:$O$796,AB$3,FALSE)</f>
        <v>42</v>
      </c>
      <c r="K323">
        <f>VLOOKUP($A323,'table 1008C'!$C$10:$O$796,AC$3,FALSE)</f>
        <v>56</v>
      </c>
      <c r="L323">
        <f>VLOOKUP($A323,'table 1008C'!$C$10:$O$796,AD$3,FALSE)</f>
        <v>31</v>
      </c>
      <c r="M323">
        <f>VLOOKUP($A323,'table 1008C'!$C$10:$O$796,AE$3,FALSE)</f>
        <v>156</v>
      </c>
      <c r="N323">
        <f>VLOOKUP($A323,'table 1008C'!$C$10:$O$796,AF$3,FALSE)</f>
        <v>68</v>
      </c>
      <c r="O323">
        <f>VLOOKUP($A323,'table 1008C'!$C$10:$O$796,AG$3,FALSE)</f>
        <v>12</v>
      </c>
      <c r="V323">
        <f>IF(D323="..","..",VLOOKUP($A323,'16-64 population'!$A$8:$L$432,V$3,FALSE))</f>
        <v>79212</v>
      </c>
      <c r="W323">
        <f>IF(E323="..","..",VLOOKUP($A323,'16-64 population'!$A$8:$L$432,W$3,FALSE))</f>
        <v>78833</v>
      </c>
      <c r="X323">
        <f>IF(F323="..","..",VLOOKUP($A323,'16-64 population'!$A$8:$L$432,X$3,FALSE))</f>
        <v>78353</v>
      </c>
      <c r="Y323">
        <f>IF(G323="..","..",VLOOKUP($A323,'16-64 population'!$A$8:$L$432,Y$3,FALSE))</f>
        <v>77470</v>
      </c>
      <c r="Z323">
        <f>IF(H323="..","..",VLOOKUP($A323,'16-64 population'!$A$8:$L$432,Z$3,FALSE))</f>
        <v>77303</v>
      </c>
      <c r="AA323">
        <f>IF(I323="..","..",VLOOKUP($A323,'16-64 population'!$A$8:$L$432,AA$3,FALSE))</f>
        <v>77402</v>
      </c>
      <c r="AB323">
        <f>IF(J323="..","..",VLOOKUP($A323,'16-64 population'!$A$8:$L$432,AB$3,FALSE))</f>
        <v>77200</v>
      </c>
      <c r="AC323">
        <f>IF(K323="..","..",VLOOKUP($A323,'16-64 population'!$A$8:$L$432,AC$3,FALSE))</f>
        <v>77110</v>
      </c>
      <c r="AD323">
        <f>IF(L323="..","..",VLOOKUP($A323,'16-64 population'!$A$8:$L$432,AD$3,FALSE))</f>
        <v>77216</v>
      </c>
      <c r="AE323">
        <f>IF(M323="..","..",VLOOKUP($A323,'16-64 population'!$A$8:$L$432,AE$3,FALSE))</f>
        <v>77051</v>
      </c>
      <c r="AF323">
        <f>IF(N323="..","..",VLOOKUP($A323,'16-64 population'!$A$8:$L$432,AF$3,FALSE))</f>
        <v>76787</v>
      </c>
      <c r="AG323">
        <f>IF(O323="..","..",VLOOKUP($A323,'16-64 population'!$A$8:$M$432,AG$3,FALSE))</f>
        <v>76327</v>
      </c>
      <c r="AM323">
        <f t="shared" si="56"/>
        <v>1.3129323839822249</v>
      </c>
      <c r="AN323">
        <f t="shared" si="57"/>
        <v>1.8647013306610176</v>
      </c>
      <c r="AO323">
        <f t="shared" si="58"/>
        <v>0.56156113996911416</v>
      </c>
      <c r="AP323">
        <f t="shared" si="59"/>
        <v>0.23234800567961791</v>
      </c>
      <c r="AQ323">
        <f t="shared" si="60"/>
        <v>3.5315576368316886</v>
      </c>
      <c r="AR323">
        <f t="shared" si="61"/>
        <v>1.1240019637735459</v>
      </c>
      <c r="AS323">
        <f t="shared" si="62"/>
        <v>0.54404145077720201</v>
      </c>
      <c r="AT323">
        <f t="shared" si="63"/>
        <v>0.72623524834651798</v>
      </c>
      <c r="AU323">
        <f t="shared" si="64"/>
        <v>0.4014711976792375</v>
      </c>
      <c r="AV323">
        <f t="shared" si="65"/>
        <v>2.0246330352623585</v>
      </c>
      <c r="AW323">
        <f t="shared" si="66"/>
        <v>0.8855665672574784</v>
      </c>
      <c r="AX323">
        <f t="shared" si="66"/>
        <v>0.15721828448648578</v>
      </c>
    </row>
    <row r="324" spans="1:50" x14ac:dyDescent="0.3">
      <c r="A324" t="s">
        <v>291</v>
      </c>
      <c r="B324" t="str">
        <f>VLOOKUP($A324,class!$A$1:$B$455,2,FALSE)</f>
        <v>Shire District</v>
      </c>
      <c r="C324" t="str">
        <f>IFERROR(VLOOKUP($A324,classifications!A$3:C$334,3,FALSE),VLOOKUP($A324,classifications!I$2:K$28,3,FALSE))</f>
        <v>Predominantly Rural</v>
      </c>
      <c r="D324">
        <f>VLOOKUP($A324,'table 1008C'!$C$10:$O$796,V$3,FALSE)</f>
        <v>82</v>
      </c>
      <c r="E324">
        <f>VLOOKUP($A324,'table 1008C'!$C$10:$O$796,W$3,FALSE)</f>
        <v>89</v>
      </c>
      <c r="F324">
        <f>VLOOKUP($A324,'table 1008C'!$C$10:$O$796,X$3,FALSE)</f>
        <v>160</v>
      </c>
      <c r="G324">
        <f>VLOOKUP($A324,'table 1008C'!$C$10:$O$796,Y$3,FALSE)</f>
        <v>26</v>
      </c>
      <c r="H324">
        <f>VLOOKUP($A324,'table 1008C'!$C$10:$O$796,Z$3,FALSE)</f>
        <v>16</v>
      </c>
      <c r="I324">
        <f>VLOOKUP($A324,'table 1008C'!$C$10:$O$796,AA$3,FALSE)</f>
        <v>156</v>
      </c>
      <c r="J324">
        <f>VLOOKUP($A324,'table 1008C'!$C$10:$O$796,AB$3,FALSE)</f>
        <v>8</v>
      </c>
      <c r="K324">
        <f>VLOOKUP($A324,'table 1008C'!$C$10:$O$796,AC$3,FALSE)</f>
        <v>50</v>
      </c>
      <c r="L324">
        <f>VLOOKUP($A324,'table 1008C'!$C$10:$O$796,AD$3,FALSE)</f>
        <v>39</v>
      </c>
      <c r="M324">
        <f>VLOOKUP($A324,'table 1008C'!$C$10:$O$796,AE$3,FALSE)</f>
        <v>34</v>
      </c>
      <c r="N324">
        <f>VLOOKUP($A324,'table 1008C'!$C$10:$O$796,AF$3,FALSE)</f>
        <v>76</v>
      </c>
      <c r="O324">
        <f>VLOOKUP($A324,'table 1008C'!$C$10:$O$796,AG$3,FALSE)</f>
        <v>11</v>
      </c>
      <c r="V324">
        <f>IF(D324="..","..",VLOOKUP($A324,'16-64 population'!$A$8:$L$432,V$3,FALSE))</f>
        <v>38434</v>
      </c>
      <c r="W324">
        <f>IF(E324="..","..",VLOOKUP($A324,'16-64 population'!$A$8:$L$432,W$3,FALSE))</f>
        <v>38375</v>
      </c>
      <c r="X324">
        <f>IF(F324="..","..",VLOOKUP($A324,'16-64 population'!$A$8:$L$432,X$3,FALSE))</f>
        <v>38362</v>
      </c>
      <c r="Y324">
        <f>IF(G324="..","..",VLOOKUP($A324,'16-64 population'!$A$8:$L$432,Y$3,FALSE))</f>
        <v>38358</v>
      </c>
      <c r="Z324">
        <f>IF(H324="..","..",VLOOKUP($A324,'16-64 population'!$A$8:$L$432,Z$3,FALSE))</f>
        <v>38175</v>
      </c>
      <c r="AA324">
        <f>IF(I324="..","..",VLOOKUP($A324,'16-64 population'!$A$8:$L$432,AA$3,FALSE))</f>
        <v>38133</v>
      </c>
      <c r="AB324">
        <f>IF(J324="..","..",VLOOKUP($A324,'16-64 population'!$A$8:$L$432,AB$3,FALSE))</f>
        <v>38179</v>
      </c>
      <c r="AC324">
        <f>IF(K324="..","..",VLOOKUP($A324,'16-64 population'!$A$8:$L$432,AC$3,FALSE))</f>
        <v>38334</v>
      </c>
      <c r="AD324">
        <f>IF(L324="..","..",VLOOKUP($A324,'16-64 population'!$A$8:$L$432,AD$3,FALSE))</f>
        <v>38558</v>
      </c>
      <c r="AE324">
        <f>IF(M324="..","..",VLOOKUP($A324,'16-64 population'!$A$8:$L$432,AE$3,FALSE))</f>
        <v>38537</v>
      </c>
      <c r="AF324">
        <f>IF(N324="..","..",VLOOKUP($A324,'16-64 population'!$A$8:$L$432,AF$3,FALSE))</f>
        <v>38411</v>
      </c>
      <c r="AG324">
        <f>IF(O324="..","..",VLOOKUP($A324,'16-64 population'!$A$8:$M$432,AG$3,FALSE))</f>
        <v>38494</v>
      </c>
      <c r="AM324">
        <f t="shared" si="56"/>
        <v>2.1335276057657282</v>
      </c>
      <c r="AN324">
        <f t="shared" si="57"/>
        <v>2.3192182410423454</v>
      </c>
      <c r="AO324">
        <f t="shared" si="58"/>
        <v>4.1707940149105882</v>
      </c>
      <c r="AP324">
        <f t="shared" si="59"/>
        <v>0.67782470410344653</v>
      </c>
      <c r="AQ324">
        <f t="shared" si="60"/>
        <v>0.41912246234446632</v>
      </c>
      <c r="AR324">
        <f t="shared" si="61"/>
        <v>4.0909448509165287</v>
      </c>
      <c r="AS324">
        <f t="shared" si="62"/>
        <v>0.2095392755179549</v>
      </c>
      <c r="AT324">
        <f t="shared" si="63"/>
        <v>1.3043251421714404</v>
      </c>
      <c r="AU324">
        <f t="shared" si="64"/>
        <v>1.0114632501685772</v>
      </c>
      <c r="AV324">
        <f t="shared" si="65"/>
        <v>0.88226898824506317</v>
      </c>
      <c r="AW324">
        <f t="shared" si="66"/>
        <v>1.9785998802426388</v>
      </c>
      <c r="AX324">
        <f t="shared" si="66"/>
        <v>0.28575881955629451</v>
      </c>
    </row>
    <row r="325" spans="1:50" x14ac:dyDescent="0.3">
      <c r="A325" t="s">
        <v>181</v>
      </c>
      <c r="B325" t="str">
        <f>VLOOKUP($A325,class!$A$1:$B$455,2,FALSE)</f>
        <v>London Borough</v>
      </c>
      <c r="C325" t="str">
        <f>IFERROR(VLOOKUP($A325,classifications!A$3:C$334,3,FALSE),VLOOKUP($A325,classifications!I$2:K$28,3,FALSE))</f>
        <v>Predominantly Urban</v>
      </c>
      <c r="D325">
        <f>VLOOKUP($A325,'table 1008C'!$C$10:$O$796,V$3,FALSE)</f>
        <v>1995</v>
      </c>
      <c r="E325">
        <f>VLOOKUP($A325,'table 1008C'!$C$10:$O$796,W$3,FALSE)</f>
        <v>1268</v>
      </c>
      <c r="F325">
        <f>VLOOKUP($A325,'table 1008C'!$C$10:$O$796,X$3,FALSE)</f>
        <v>1812</v>
      </c>
      <c r="G325">
        <f>VLOOKUP($A325,'table 1008C'!$C$10:$O$796,Y$3,FALSE)</f>
        <v>449</v>
      </c>
      <c r="H325">
        <f>VLOOKUP($A325,'table 1008C'!$C$10:$O$796,Z$3,FALSE)</f>
        <v>897</v>
      </c>
      <c r="I325">
        <f>VLOOKUP($A325,'table 1008C'!$C$10:$O$796,AA$3,FALSE)</f>
        <v>1206</v>
      </c>
      <c r="J325">
        <f>VLOOKUP($A325,'table 1008C'!$C$10:$O$796,AB$3,FALSE)</f>
        <v>355</v>
      </c>
      <c r="K325">
        <f>VLOOKUP($A325,'table 1008C'!$C$10:$O$796,AC$3,FALSE)</f>
        <v>1085</v>
      </c>
      <c r="L325">
        <f>VLOOKUP($A325,'table 1008C'!$C$10:$O$796,AD$3,FALSE)</f>
        <v>850</v>
      </c>
      <c r="M325">
        <f>VLOOKUP($A325,'table 1008C'!$C$10:$O$796,AE$3,FALSE)</f>
        <v>614</v>
      </c>
      <c r="N325">
        <f>VLOOKUP($A325,'table 1008C'!$C$10:$O$796,AF$3,FALSE)</f>
        <v>1676</v>
      </c>
      <c r="O325">
        <f>VLOOKUP($A325,'table 1008C'!$C$10:$O$796,AG$3,FALSE)</f>
        <v>804</v>
      </c>
      <c r="V325">
        <f>IF(D325="..","..",VLOOKUP($A325,'16-64 population'!$A$8:$L$432,V$3,FALSE))</f>
        <v>176479</v>
      </c>
      <c r="W325">
        <f>IF(E325="..","..",VLOOKUP($A325,'16-64 population'!$A$8:$L$432,W$3,FALSE))</f>
        <v>183170</v>
      </c>
      <c r="X325">
        <f>IF(F325="..","..",VLOOKUP($A325,'16-64 population'!$A$8:$L$432,X$3,FALSE))</f>
        <v>190038</v>
      </c>
      <c r="Y325">
        <f>IF(G325="..","..",VLOOKUP($A325,'16-64 population'!$A$8:$L$432,Y$3,FALSE))</f>
        <v>195027</v>
      </c>
      <c r="Z325">
        <f>IF(H325="..","..",VLOOKUP($A325,'16-64 population'!$A$8:$L$432,Z$3,FALSE))</f>
        <v>201876</v>
      </c>
      <c r="AA325">
        <f>IF(I325="..","..",VLOOKUP($A325,'16-64 population'!$A$8:$L$432,AA$3,FALSE))</f>
        <v>210256</v>
      </c>
      <c r="AB325">
        <f>IF(J325="..","..",VLOOKUP($A325,'16-64 population'!$A$8:$L$432,AB$3,FALSE))</f>
        <v>217090</v>
      </c>
      <c r="AC325">
        <f>IF(K325="..","..",VLOOKUP($A325,'16-64 population'!$A$8:$L$432,AC$3,FALSE))</f>
        <v>222017</v>
      </c>
      <c r="AD325">
        <f>IF(L325="..","..",VLOOKUP($A325,'16-64 population'!$A$8:$L$432,AD$3,FALSE))</f>
        <v>226409</v>
      </c>
      <c r="AE325">
        <f>IF(M325="..","..",VLOOKUP($A325,'16-64 population'!$A$8:$L$432,AE$3,FALSE))</f>
        <v>233159</v>
      </c>
      <c r="AF325">
        <f>IF(N325="..","..",VLOOKUP($A325,'16-64 population'!$A$8:$L$432,AF$3,FALSE))</f>
        <v>238329</v>
      </c>
      <c r="AG325">
        <f>IF(O325="..","..",VLOOKUP($A325,'16-64 population'!$A$8:$M$432,AG$3,FALSE))</f>
        <v>243208</v>
      </c>
      <c r="AM325">
        <f t="shared" si="56"/>
        <v>11.304461154018325</v>
      </c>
      <c r="AN325">
        <f t="shared" si="57"/>
        <v>6.9225309821477321</v>
      </c>
      <c r="AO325">
        <f t="shared" si="58"/>
        <v>9.5349351182395097</v>
      </c>
      <c r="AP325">
        <f t="shared" si="59"/>
        <v>2.3022453301337764</v>
      </c>
      <c r="AQ325">
        <f t="shared" si="60"/>
        <v>4.4433216429887654</v>
      </c>
      <c r="AR325">
        <f t="shared" si="61"/>
        <v>5.7358648504680012</v>
      </c>
      <c r="AS325">
        <f t="shared" si="62"/>
        <v>1.6352664793403657</v>
      </c>
      <c r="AT325">
        <f t="shared" si="63"/>
        <v>4.8870131566501662</v>
      </c>
      <c r="AU325">
        <f t="shared" si="64"/>
        <v>3.7542677190394378</v>
      </c>
      <c r="AV325">
        <f t="shared" si="65"/>
        <v>2.633396094510613</v>
      </c>
      <c r="AW325">
        <f t="shared" si="66"/>
        <v>7.0322956920895061</v>
      </c>
      <c r="AX325">
        <f t="shared" si="66"/>
        <v>3.3058123088056313</v>
      </c>
    </row>
    <row r="326" spans="1:50" x14ac:dyDescent="0.3">
      <c r="A326" t="s">
        <v>209</v>
      </c>
      <c r="B326" t="str">
        <f>VLOOKUP($A326,class!$A$1:$B$455,2,FALSE)</f>
        <v>Metropolitan District</v>
      </c>
      <c r="C326" t="str">
        <f>IFERROR(VLOOKUP($A326,classifications!A$3:C$334,3,FALSE),VLOOKUP($A326,classifications!I$2:K$28,3,FALSE))</f>
        <v>Predominantly Urban</v>
      </c>
      <c r="D326">
        <f>VLOOKUP($A326,'table 1008C'!$C$10:$O$796,V$3,FALSE)</f>
        <v>122</v>
      </c>
      <c r="E326">
        <f>VLOOKUP($A326,'table 1008C'!$C$10:$O$796,W$3,FALSE)</f>
        <v>115</v>
      </c>
      <c r="F326">
        <f>VLOOKUP($A326,'table 1008C'!$C$10:$O$796,X$3,FALSE)</f>
        <v>77</v>
      </c>
      <c r="G326">
        <f>VLOOKUP($A326,'table 1008C'!$C$10:$O$796,Y$3,FALSE)</f>
        <v>88</v>
      </c>
      <c r="H326">
        <f>VLOOKUP($A326,'table 1008C'!$C$10:$O$796,Z$3,FALSE)</f>
        <v>179</v>
      </c>
      <c r="I326">
        <f>VLOOKUP($A326,'table 1008C'!$C$10:$O$796,AA$3,FALSE)</f>
        <v>88</v>
      </c>
      <c r="J326">
        <f>VLOOKUP($A326,'table 1008C'!$C$10:$O$796,AB$3,FALSE)</f>
        <v>45</v>
      </c>
      <c r="K326">
        <f>VLOOKUP($A326,'table 1008C'!$C$10:$O$796,AC$3,FALSE)</f>
        <v>104</v>
      </c>
      <c r="L326">
        <f>VLOOKUP($A326,'table 1008C'!$C$10:$O$796,AD$3,FALSE)</f>
        <v>165</v>
      </c>
      <c r="M326">
        <f>VLOOKUP($A326,'table 1008C'!$C$10:$O$796,AE$3,FALSE)</f>
        <v>48</v>
      </c>
      <c r="N326">
        <f>VLOOKUP($A326,'table 1008C'!$C$10:$O$796,AF$3,FALSE)</f>
        <v>73</v>
      </c>
      <c r="O326">
        <f>VLOOKUP($A326,'table 1008C'!$C$10:$O$796,AG$3,FALSE)</f>
        <v>33</v>
      </c>
      <c r="V326">
        <f>IF(D326="..","..",VLOOKUP($A326,'16-64 population'!$A$8:$L$432,V$3,FALSE))</f>
        <v>142873</v>
      </c>
      <c r="W326">
        <f>IF(E326="..","..",VLOOKUP($A326,'16-64 population'!$A$8:$L$432,W$3,FALSE))</f>
        <v>143999</v>
      </c>
      <c r="X326">
        <f>IF(F326="..","..",VLOOKUP($A326,'16-64 population'!$A$8:$L$432,X$3,FALSE))</f>
        <v>144731</v>
      </c>
      <c r="Y326">
        <f>IF(G326="..","..",VLOOKUP($A326,'16-64 population'!$A$8:$L$432,Y$3,FALSE))</f>
        <v>144176</v>
      </c>
      <c r="Z326">
        <f>IF(H326="..","..",VLOOKUP($A326,'16-64 population'!$A$8:$L$432,Z$3,FALSE))</f>
        <v>144463</v>
      </c>
      <c r="AA326">
        <f>IF(I326="..","..",VLOOKUP($A326,'16-64 population'!$A$8:$L$432,AA$3,FALSE))</f>
        <v>145200</v>
      </c>
      <c r="AB326">
        <f>IF(J326="..","..",VLOOKUP($A326,'16-64 population'!$A$8:$L$432,AB$3,FALSE))</f>
        <v>144852</v>
      </c>
      <c r="AC326">
        <f>IF(K326="..","..",VLOOKUP($A326,'16-64 population'!$A$8:$L$432,AC$3,FALSE))</f>
        <v>144678</v>
      </c>
      <c r="AD326">
        <f>IF(L326="..","..",VLOOKUP($A326,'16-64 population'!$A$8:$L$432,AD$3,FALSE))</f>
        <v>144826</v>
      </c>
      <c r="AE326">
        <f>IF(M326="..","..",VLOOKUP($A326,'16-64 population'!$A$8:$L$432,AE$3,FALSE))</f>
        <v>145107</v>
      </c>
      <c r="AF326">
        <f>IF(N326="..","..",VLOOKUP($A326,'16-64 population'!$A$8:$L$432,AF$3,FALSE))</f>
        <v>145499</v>
      </c>
      <c r="AG326">
        <f>IF(O326="..","..",VLOOKUP($A326,'16-64 population'!$A$8:$M$432,AG$3,FALSE))</f>
        <v>145441</v>
      </c>
      <c r="AM326">
        <f t="shared" si="56"/>
        <v>0.85390521652096618</v>
      </c>
      <c r="AN326">
        <f t="shared" si="57"/>
        <v>0.79861665706011853</v>
      </c>
      <c r="AO326">
        <f t="shared" si="58"/>
        <v>0.53202147432132718</v>
      </c>
      <c r="AP326">
        <f t="shared" si="59"/>
        <v>0.61036510931084231</v>
      </c>
      <c r="AQ326">
        <f t="shared" si="60"/>
        <v>1.2390715961872591</v>
      </c>
      <c r="AR326">
        <f t="shared" si="61"/>
        <v>0.60606060606060608</v>
      </c>
      <c r="AS326">
        <f t="shared" si="62"/>
        <v>0.31066191699113577</v>
      </c>
      <c r="AT326">
        <f t="shared" si="63"/>
        <v>0.71883769474280823</v>
      </c>
      <c r="AU326">
        <f t="shared" si="64"/>
        <v>1.139298192313535</v>
      </c>
      <c r="AV326">
        <f t="shared" si="65"/>
        <v>0.33079038226963553</v>
      </c>
      <c r="AW326">
        <f t="shared" si="66"/>
        <v>0.50172166131725993</v>
      </c>
      <c r="AX326">
        <f t="shared" si="66"/>
        <v>0.22689612970207851</v>
      </c>
    </row>
    <row r="327" spans="1:50" x14ac:dyDescent="0.3">
      <c r="A327" t="s">
        <v>368</v>
      </c>
      <c r="B327" t="str">
        <f>VLOOKUP($A327,class!$A$1:$B$455,2,FALSE)</f>
        <v>Shire District</v>
      </c>
      <c r="C327" t="str">
        <f>IFERROR(VLOOKUP($A327,classifications!A$3:C$334,3,FALSE),VLOOKUP($A327,classifications!I$2:K$28,3,FALSE))</f>
        <v>Urban with Significant Rural</v>
      </c>
      <c r="D327">
        <f>VLOOKUP($A327,'table 1008C'!$C$10:$O$796,V$3,FALSE)</f>
        <v>30</v>
      </c>
      <c r="E327">
        <f>VLOOKUP($A327,'table 1008C'!$C$10:$O$796,W$3,FALSE)</f>
        <v>96</v>
      </c>
      <c r="F327">
        <f>VLOOKUP($A327,'table 1008C'!$C$10:$O$796,X$3,FALSE)</f>
        <v>157</v>
      </c>
      <c r="G327">
        <f>VLOOKUP($A327,'table 1008C'!$C$10:$O$796,Y$3,FALSE)</f>
        <v>53</v>
      </c>
      <c r="H327">
        <f>VLOOKUP($A327,'table 1008C'!$C$10:$O$796,Z$3,FALSE)</f>
        <v>36</v>
      </c>
      <c r="I327">
        <f>VLOOKUP($A327,'table 1008C'!$C$10:$O$796,AA$3,FALSE)</f>
        <v>296</v>
      </c>
      <c r="J327">
        <f>VLOOKUP($A327,'table 1008C'!$C$10:$O$796,AB$3,FALSE)</f>
        <v>56</v>
      </c>
      <c r="K327">
        <f>VLOOKUP($A327,'table 1008C'!$C$10:$O$796,AC$3,FALSE)</f>
        <v>144</v>
      </c>
      <c r="L327">
        <f>VLOOKUP($A327,'table 1008C'!$C$10:$O$796,AD$3,FALSE)</f>
        <v>53</v>
      </c>
      <c r="M327">
        <f>VLOOKUP($A327,'table 1008C'!$C$10:$O$796,AE$3,FALSE)</f>
        <v>69</v>
      </c>
      <c r="N327">
        <f>VLOOKUP($A327,'table 1008C'!$C$10:$O$796,AF$3,FALSE)</f>
        <v>96</v>
      </c>
      <c r="O327">
        <f>VLOOKUP($A327,'table 1008C'!$C$10:$O$796,AG$3,FALSE)</f>
        <v>272</v>
      </c>
      <c r="V327">
        <f>IF(D327="..","..",VLOOKUP($A327,'16-64 population'!$A$8:$L$432,V$3,FALSE))</f>
        <v>71308</v>
      </c>
      <c r="W327">
        <f>IF(E327="..","..",VLOOKUP($A327,'16-64 population'!$A$8:$L$432,W$3,FALSE))</f>
        <v>71972</v>
      </c>
      <c r="X327">
        <f>IF(F327="..","..",VLOOKUP($A327,'16-64 population'!$A$8:$L$432,X$3,FALSE))</f>
        <v>72453</v>
      </c>
      <c r="Y327">
        <f>IF(G327="..","..",VLOOKUP($A327,'16-64 population'!$A$8:$L$432,Y$3,FALSE))</f>
        <v>72014</v>
      </c>
      <c r="Z327">
        <f>IF(H327="..","..",VLOOKUP($A327,'16-64 population'!$A$8:$L$432,Z$3,FALSE))</f>
        <v>71778</v>
      </c>
      <c r="AA327">
        <f>IF(I327="..","..",VLOOKUP($A327,'16-64 population'!$A$8:$L$432,AA$3,FALSE))</f>
        <v>71695</v>
      </c>
      <c r="AB327">
        <f>IF(J327="..","..",VLOOKUP($A327,'16-64 population'!$A$8:$L$432,AB$3,FALSE))</f>
        <v>71371</v>
      </c>
      <c r="AC327">
        <f>IF(K327="..","..",VLOOKUP($A327,'16-64 population'!$A$8:$L$432,AC$3,FALSE))</f>
        <v>71659</v>
      </c>
      <c r="AD327">
        <f>IF(L327="..","..",VLOOKUP($A327,'16-64 population'!$A$8:$L$432,AD$3,FALSE))</f>
        <v>71973</v>
      </c>
      <c r="AE327">
        <f>IF(M327="..","..",VLOOKUP($A327,'16-64 population'!$A$8:$L$432,AE$3,FALSE))</f>
        <v>71626</v>
      </c>
      <c r="AF327">
        <f>IF(N327="..","..",VLOOKUP($A327,'16-64 population'!$A$8:$L$432,AF$3,FALSE))</f>
        <v>71719</v>
      </c>
      <c r="AG327">
        <f>IF(O327="..","..",VLOOKUP($A327,'16-64 population'!$A$8:$M$432,AG$3,FALSE))</f>
        <v>71612</v>
      </c>
      <c r="AM327">
        <f t="shared" si="56"/>
        <v>0.42071015874796652</v>
      </c>
      <c r="AN327">
        <f t="shared" si="57"/>
        <v>1.3338520535763909</v>
      </c>
      <c r="AO327">
        <f t="shared" si="58"/>
        <v>2.1669220046098849</v>
      </c>
      <c r="AP327">
        <f t="shared" si="59"/>
        <v>0.73596800622101266</v>
      </c>
      <c r="AQ327">
        <f t="shared" si="60"/>
        <v>0.501546434840759</v>
      </c>
      <c r="AR327">
        <f t="shared" si="61"/>
        <v>4.1286003208034039</v>
      </c>
      <c r="AS327">
        <f t="shared" si="62"/>
        <v>0.78463241372546277</v>
      </c>
      <c r="AT327">
        <f t="shared" si="63"/>
        <v>2.0095172971992352</v>
      </c>
      <c r="AU327">
        <f t="shared" si="64"/>
        <v>0.73638725633223567</v>
      </c>
      <c r="AV327">
        <f t="shared" si="65"/>
        <v>0.96333733560438939</v>
      </c>
      <c r="AW327">
        <f t="shared" si="66"/>
        <v>1.3385574255078851</v>
      </c>
      <c r="AX327">
        <f t="shared" si="66"/>
        <v>3.7982461040049156</v>
      </c>
    </row>
    <row r="328" spans="1:50" x14ac:dyDescent="0.3">
      <c r="A328" t="s">
        <v>163</v>
      </c>
      <c r="B328" t="str">
        <f>VLOOKUP($A328,class!$A$1:$B$455,2,FALSE)</f>
        <v>Shire District</v>
      </c>
      <c r="C328" t="str">
        <f>IFERROR(VLOOKUP($A328,classifications!A$3:C$334,3,FALSE),VLOOKUP($A328,classifications!I$2:K$28,3,FALSE))</f>
        <v>Predominantly Rural</v>
      </c>
      <c r="D328">
        <f>VLOOKUP($A328,'table 1008C'!$C$10:$O$796,V$3,FALSE)</f>
        <v>108</v>
      </c>
      <c r="E328">
        <f>VLOOKUP($A328,'table 1008C'!$C$10:$O$796,W$3,FALSE)</f>
        <v>140</v>
      </c>
      <c r="F328">
        <f>VLOOKUP($A328,'table 1008C'!$C$10:$O$796,X$3,FALSE)</f>
        <v>112</v>
      </c>
      <c r="G328">
        <f>VLOOKUP($A328,'table 1008C'!$C$10:$O$796,Y$3,FALSE)</f>
        <v>114</v>
      </c>
      <c r="H328">
        <f>VLOOKUP($A328,'table 1008C'!$C$10:$O$796,Z$3,FALSE)</f>
        <v>84</v>
      </c>
      <c r="I328">
        <f>VLOOKUP($A328,'table 1008C'!$C$10:$O$796,AA$3,FALSE)</f>
        <v>110</v>
      </c>
      <c r="J328">
        <f>VLOOKUP($A328,'table 1008C'!$C$10:$O$796,AB$3,FALSE)</f>
        <v>193</v>
      </c>
      <c r="K328">
        <f>VLOOKUP($A328,'table 1008C'!$C$10:$O$796,AC$3,FALSE)</f>
        <v>272</v>
      </c>
      <c r="L328">
        <f>VLOOKUP($A328,'table 1008C'!$C$10:$O$796,AD$3,FALSE)</f>
        <v>104</v>
      </c>
      <c r="M328">
        <f>VLOOKUP($A328,'table 1008C'!$C$10:$O$796,AE$3,FALSE)</f>
        <v>376</v>
      </c>
      <c r="N328">
        <f>VLOOKUP($A328,'table 1008C'!$C$10:$O$796,AF$3,FALSE)</f>
        <v>348</v>
      </c>
      <c r="O328">
        <f>VLOOKUP($A328,'table 1008C'!$C$10:$O$796,AG$3,FALSE)</f>
        <v>9</v>
      </c>
      <c r="V328">
        <f>IF(D328="..","..",VLOOKUP($A328,'16-64 population'!$A$8:$L$432,V$3,FALSE))</f>
        <v>48494</v>
      </c>
      <c r="W328">
        <f>IF(E328="..","..",VLOOKUP($A328,'16-64 population'!$A$8:$L$432,W$3,FALSE))</f>
        <v>49513</v>
      </c>
      <c r="X328">
        <f>IF(F328="..","..",VLOOKUP($A328,'16-64 population'!$A$8:$L$432,X$3,FALSE))</f>
        <v>50258</v>
      </c>
      <c r="Y328">
        <f>IF(G328="..","..",VLOOKUP($A328,'16-64 population'!$A$8:$L$432,Y$3,FALSE))</f>
        <v>50400</v>
      </c>
      <c r="Z328">
        <f>IF(H328="..","..",VLOOKUP($A328,'16-64 population'!$A$8:$L$432,Z$3,FALSE))</f>
        <v>50848</v>
      </c>
      <c r="AA328">
        <f>IF(I328="..","..",VLOOKUP($A328,'16-64 population'!$A$8:$L$432,AA$3,FALSE))</f>
        <v>51575</v>
      </c>
      <c r="AB328">
        <f>IF(J328="..","..",VLOOKUP($A328,'16-64 population'!$A$8:$L$432,AB$3,FALSE))</f>
        <v>52063</v>
      </c>
      <c r="AC328">
        <f>IF(K328="..","..",VLOOKUP($A328,'16-64 population'!$A$8:$L$432,AC$3,FALSE))</f>
        <v>52394</v>
      </c>
      <c r="AD328">
        <f>IF(L328="..","..",VLOOKUP($A328,'16-64 population'!$A$8:$L$432,AD$3,FALSE))</f>
        <v>53214</v>
      </c>
      <c r="AE328">
        <f>IF(M328="..","..",VLOOKUP($A328,'16-64 population'!$A$8:$L$432,AE$3,FALSE))</f>
        <v>54080</v>
      </c>
      <c r="AF328">
        <f>IF(N328="..","..",VLOOKUP($A328,'16-64 population'!$A$8:$L$432,AF$3,FALSE))</f>
        <v>55220</v>
      </c>
      <c r="AG328">
        <f>IF(O328="..","..",VLOOKUP($A328,'16-64 population'!$A$8:$M$432,AG$3,FALSE))</f>
        <v>56162</v>
      </c>
      <c r="AM328">
        <f t="shared" si="56"/>
        <v>2.2270796387181919</v>
      </c>
      <c r="AN328">
        <f t="shared" si="57"/>
        <v>2.8275402419566578</v>
      </c>
      <c r="AO328">
        <f t="shared" si="58"/>
        <v>2.2285009351744995</v>
      </c>
      <c r="AP328">
        <f t="shared" si="59"/>
        <v>2.2619047619047619</v>
      </c>
      <c r="AQ328">
        <f t="shared" si="60"/>
        <v>1.6519823788546255</v>
      </c>
      <c r="AR328">
        <f t="shared" si="61"/>
        <v>2.1328162869607366</v>
      </c>
      <c r="AS328">
        <f t="shared" si="62"/>
        <v>3.7070472312390756</v>
      </c>
      <c r="AT328">
        <f t="shared" si="63"/>
        <v>5.1914341336794294</v>
      </c>
      <c r="AU328">
        <f t="shared" si="64"/>
        <v>1.9543729093847484</v>
      </c>
      <c r="AV328">
        <f t="shared" si="65"/>
        <v>6.9526627218934918</v>
      </c>
      <c r="AW328">
        <f t="shared" si="66"/>
        <v>6.3020644693951464</v>
      </c>
      <c r="AX328">
        <f t="shared" si="66"/>
        <v>0.16025070332253125</v>
      </c>
    </row>
    <row r="329" spans="1:50" x14ac:dyDescent="0.3">
      <c r="A329" t="s">
        <v>72</v>
      </c>
      <c r="B329" t="str">
        <f>VLOOKUP($A329,class!$A$1:$B$455,2,FALSE)</f>
        <v>Shire District</v>
      </c>
      <c r="C329" t="str">
        <f>IFERROR(VLOOKUP($A329,classifications!A$3:C$334,3,FALSE),VLOOKUP($A329,classifications!I$2:K$28,3,FALSE))</f>
        <v>Predominantly Rural</v>
      </c>
      <c r="D329">
        <f>VLOOKUP($A329,'table 1008C'!$C$10:$O$796,V$3,FALSE)</f>
        <v>182</v>
      </c>
      <c r="E329">
        <f>VLOOKUP($A329,'table 1008C'!$C$10:$O$796,W$3,FALSE)</f>
        <v>244</v>
      </c>
      <c r="F329">
        <f>VLOOKUP($A329,'table 1008C'!$C$10:$O$796,X$3,FALSE)</f>
        <v>69</v>
      </c>
      <c r="G329">
        <f>VLOOKUP($A329,'table 1008C'!$C$10:$O$796,Y$3,FALSE)</f>
        <v>161</v>
      </c>
      <c r="H329">
        <f>VLOOKUP($A329,'table 1008C'!$C$10:$O$796,Z$3,FALSE)</f>
        <v>87</v>
      </c>
      <c r="I329">
        <f>VLOOKUP($A329,'table 1008C'!$C$10:$O$796,AA$3,FALSE)</f>
        <v>255</v>
      </c>
      <c r="J329">
        <f>VLOOKUP($A329,'table 1008C'!$C$10:$O$796,AB$3,FALSE)</f>
        <v>196</v>
      </c>
      <c r="K329">
        <f>VLOOKUP($A329,'table 1008C'!$C$10:$O$796,AC$3,FALSE)</f>
        <v>280</v>
      </c>
      <c r="L329">
        <f>VLOOKUP($A329,'table 1008C'!$C$10:$O$796,AD$3,FALSE)</f>
        <v>295</v>
      </c>
      <c r="M329">
        <f>VLOOKUP($A329,'table 1008C'!$C$10:$O$796,AE$3,FALSE)</f>
        <v>433</v>
      </c>
      <c r="N329">
        <f>VLOOKUP($A329,'table 1008C'!$C$10:$O$796,AF$3,FALSE)</f>
        <v>442</v>
      </c>
      <c r="O329">
        <f>VLOOKUP($A329,'table 1008C'!$C$10:$O$796,AG$3,FALSE)</f>
        <v>434</v>
      </c>
      <c r="V329">
        <f>IF(D329="..","..",VLOOKUP($A329,'16-64 population'!$A$8:$L$432,V$3,FALSE))</f>
        <v>76280</v>
      </c>
      <c r="W329">
        <f>IF(E329="..","..",VLOOKUP($A329,'16-64 population'!$A$8:$L$432,W$3,FALSE))</f>
        <v>76334</v>
      </c>
      <c r="X329">
        <f>IF(F329="..","..",VLOOKUP($A329,'16-64 population'!$A$8:$L$432,X$3,FALSE))</f>
        <v>76796</v>
      </c>
      <c r="Y329">
        <f>IF(G329="..","..",VLOOKUP($A329,'16-64 population'!$A$8:$L$432,Y$3,FALSE))</f>
        <v>76436</v>
      </c>
      <c r="Z329">
        <f>IF(H329="..","..",VLOOKUP($A329,'16-64 population'!$A$8:$L$432,Z$3,FALSE))</f>
        <v>76310</v>
      </c>
      <c r="AA329">
        <f>IF(I329="..","..",VLOOKUP($A329,'16-64 population'!$A$8:$L$432,AA$3,FALSE))</f>
        <v>76543</v>
      </c>
      <c r="AB329">
        <f>IF(J329="..","..",VLOOKUP($A329,'16-64 population'!$A$8:$L$432,AB$3,FALSE))</f>
        <v>77383</v>
      </c>
      <c r="AC329">
        <f>IF(K329="..","..",VLOOKUP($A329,'16-64 population'!$A$8:$L$432,AC$3,FALSE))</f>
        <v>78425</v>
      </c>
      <c r="AD329">
        <f>IF(L329="..","..",VLOOKUP($A329,'16-64 population'!$A$8:$L$432,AD$3,FALSE))</f>
        <v>79814</v>
      </c>
      <c r="AE329">
        <f>IF(M329="..","..",VLOOKUP($A329,'16-64 population'!$A$8:$L$432,AE$3,FALSE))</f>
        <v>81188</v>
      </c>
      <c r="AF329">
        <f>IF(N329="..","..",VLOOKUP($A329,'16-64 population'!$A$8:$L$432,AF$3,FALSE))</f>
        <v>82309</v>
      </c>
      <c r="AG329">
        <f>IF(O329="..","..",VLOOKUP($A329,'16-64 population'!$A$8:$M$432,AG$3,FALSE))</f>
        <v>83438</v>
      </c>
      <c r="AM329">
        <f t="shared" si="56"/>
        <v>2.3859465128474042</v>
      </c>
      <c r="AN329">
        <f t="shared" si="57"/>
        <v>3.1964786333743809</v>
      </c>
      <c r="AO329">
        <f t="shared" si="58"/>
        <v>0.89848429605708624</v>
      </c>
      <c r="AP329">
        <f t="shared" si="59"/>
        <v>2.1063373279606465</v>
      </c>
      <c r="AQ329">
        <f t="shared" si="60"/>
        <v>1.1400864893198794</v>
      </c>
      <c r="AR329">
        <f t="shared" si="61"/>
        <v>3.3314607475536624</v>
      </c>
      <c r="AS329">
        <f t="shared" si="62"/>
        <v>2.5328560536551956</v>
      </c>
      <c r="AT329">
        <f t="shared" si="63"/>
        <v>3.5702900860694933</v>
      </c>
      <c r="AU329">
        <f t="shared" si="64"/>
        <v>3.6960934171949789</v>
      </c>
      <c r="AV329">
        <f t="shared" si="65"/>
        <v>5.3333004877568113</v>
      </c>
      <c r="AW329">
        <f t="shared" si="66"/>
        <v>5.3700081400575881</v>
      </c>
      <c r="AX329">
        <f t="shared" si="66"/>
        <v>5.2014669575013786</v>
      </c>
    </row>
    <row r="330" spans="1:50" x14ac:dyDescent="0.3">
      <c r="A330" t="s">
        <v>63</v>
      </c>
      <c r="B330" t="str">
        <f>VLOOKUP($A330,class!$A$1:$B$455,2,FALSE)</f>
        <v>Metropolitan District</v>
      </c>
      <c r="C330" t="str">
        <f>IFERROR(VLOOKUP($A330,classifications!A$3:C$334,3,FALSE),VLOOKUP($A330,classifications!I$2:K$28,3,FALSE))</f>
        <v>Predominantly Urban</v>
      </c>
      <c r="D330">
        <f>VLOOKUP($A330,'table 1008C'!$C$10:$O$796,V$3,FALSE)</f>
        <v>268</v>
      </c>
      <c r="E330">
        <f>VLOOKUP($A330,'table 1008C'!$C$10:$O$796,W$3,FALSE)</f>
        <v>362</v>
      </c>
      <c r="F330">
        <f>VLOOKUP($A330,'table 1008C'!$C$10:$O$796,X$3,FALSE)</f>
        <v>378</v>
      </c>
      <c r="G330">
        <f>VLOOKUP($A330,'table 1008C'!$C$10:$O$796,Y$3,FALSE)</f>
        <v>250</v>
      </c>
      <c r="H330">
        <f>VLOOKUP($A330,'table 1008C'!$C$10:$O$796,Z$3,FALSE)</f>
        <v>272</v>
      </c>
      <c r="I330">
        <f>VLOOKUP($A330,'table 1008C'!$C$10:$O$796,AA$3,FALSE)</f>
        <v>263</v>
      </c>
      <c r="J330">
        <f>VLOOKUP($A330,'table 1008C'!$C$10:$O$796,AB$3,FALSE)</f>
        <v>459</v>
      </c>
      <c r="K330">
        <f>VLOOKUP($A330,'table 1008C'!$C$10:$O$796,AC$3,FALSE)</f>
        <v>317</v>
      </c>
      <c r="L330">
        <f>VLOOKUP($A330,'table 1008C'!$C$10:$O$796,AD$3,FALSE)</f>
        <v>339</v>
      </c>
      <c r="M330">
        <f>VLOOKUP($A330,'table 1008C'!$C$10:$O$796,AE$3,FALSE)</f>
        <v>362</v>
      </c>
      <c r="N330">
        <f>VLOOKUP($A330,'table 1008C'!$C$10:$O$796,AF$3,FALSE)</f>
        <v>398</v>
      </c>
      <c r="O330">
        <f>VLOOKUP($A330,'table 1008C'!$C$10:$O$796,AG$3,FALSE)</f>
        <v>196</v>
      </c>
      <c r="V330">
        <f>IF(D330="..","..",VLOOKUP($A330,'16-64 population'!$A$8:$L$432,V$3,FALSE))</f>
        <v>210951</v>
      </c>
      <c r="W330">
        <f>IF(E330="..","..",VLOOKUP($A330,'16-64 population'!$A$8:$L$432,W$3,FALSE))</f>
        <v>210956</v>
      </c>
      <c r="X330">
        <f>IF(F330="..","..",VLOOKUP($A330,'16-64 population'!$A$8:$L$432,X$3,FALSE))</f>
        <v>210758</v>
      </c>
      <c r="Y330">
        <f>IF(G330="..","..",VLOOKUP($A330,'16-64 population'!$A$8:$L$432,Y$3,FALSE))</f>
        <v>209796</v>
      </c>
      <c r="Z330">
        <f>IF(H330="..","..",VLOOKUP($A330,'16-64 population'!$A$8:$L$432,Z$3,FALSE))</f>
        <v>209759</v>
      </c>
      <c r="AA330">
        <f>IF(I330="..","..",VLOOKUP($A330,'16-64 population'!$A$8:$L$432,AA$3,FALSE))</f>
        <v>209362</v>
      </c>
      <c r="AB330">
        <f>IF(J330="..","..",VLOOKUP($A330,'16-64 population'!$A$8:$L$432,AB$3,FALSE))</f>
        <v>209858</v>
      </c>
      <c r="AC330">
        <f>IF(K330="..","..",VLOOKUP($A330,'16-64 population'!$A$8:$L$432,AC$3,FALSE))</f>
        <v>210981</v>
      </c>
      <c r="AD330">
        <f>IF(L330="..","..",VLOOKUP($A330,'16-64 population'!$A$8:$L$432,AD$3,FALSE))</f>
        <v>212341</v>
      </c>
      <c r="AE330">
        <f>IF(M330="..","..",VLOOKUP($A330,'16-64 population'!$A$8:$L$432,AE$3,FALSE))</f>
        <v>214057</v>
      </c>
      <c r="AF330">
        <f>IF(N330="..","..",VLOOKUP($A330,'16-64 population'!$A$8:$L$432,AF$3,FALSE))</f>
        <v>215231</v>
      </c>
      <c r="AG330">
        <f>IF(O330="..","..",VLOOKUP($A330,'16-64 population'!$A$8:$M$432,AG$3,FALSE))</f>
        <v>217097</v>
      </c>
      <c r="AM330">
        <f t="shared" si="56"/>
        <v>1.2704372105370443</v>
      </c>
      <c r="AN330">
        <f t="shared" si="57"/>
        <v>1.7159976487988018</v>
      </c>
      <c r="AO330">
        <f t="shared" si="58"/>
        <v>1.7935262243900587</v>
      </c>
      <c r="AP330">
        <f t="shared" si="59"/>
        <v>1.1916337775744057</v>
      </c>
      <c r="AQ330">
        <f t="shared" si="60"/>
        <v>1.2967262429740798</v>
      </c>
      <c r="AR330">
        <f t="shared" si="61"/>
        <v>1.2561973997191467</v>
      </c>
      <c r="AS330">
        <f t="shared" si="62"/>
        <v>2.1871932449561133</v>
      </c>
      <c r="AT330">
        <f t="shared" si="63"/>
        <v>1.5025049649020528</v>
      </c>
      <c r="AU330">
        <f t="shared" si="64"/>
        <v>1.596488666814228</v>
      </c>
      <c r="AV330">
        <f t="shared" si="65"/>
        <v>1.6911383416566617</v>
      </c>
      <c r="AW330">
        <f t="shared" si="66"/>
        <v>1.8491760015982828</v>
      </c>
      <c r="AX330">
        <f t="shared" si="66"/>
        <v>0.90282224074952666</v>
      </c>
    </row>
    <row r="331" spans="1:50" x14ac:dyDescent="0.3">
      <c r="A331" t="s">
        <v>23</v>
      </c>
      <c r="B331" t="str">
        <f>VLOOKUP($A331,class!$A$1:$B$455,2,FALSE)</f>
        <v>Metropolitan District</v>
      </c>
      <c r="C331" t="str">
        <f>IFERROR(VLOOKUP($A331,classifications!A$3:C$334,3,FALSE),VLOOKUP($A331,classifications!I$2:K$28,3,FALSE))</f>
        <v>Predominantly Urban</v>
      </c>
      <c r="D331">
        <f>VLOOKUP($A331,'table 1008C'!$C$10:$O$796,V$3,FALSE)</f>
        <v>327</v>
      </c>
      <c r="E331">
        <f>VLOOKUP($A331,'table 1008C'!$C$10:$O$796,W$3,FALSE)</f>
        <v>685</v>
      </c>
      <c r="F331">
        <f>VLOOKUP($A331,'table 1008C'!$C$10:$O$796,X$3,FALSE)</f>
        <v>113</v>
      </c>
      <c r="G331">
        <f>VLOOKUP($A331,'table 1008C'!$C$10:$O$796,Y$3,FALSE)</f>
        <v>368</v>
      </c>
      <c r="H331">
        <f>VLOOKUP($A331,'table 1008C'!$C$10:$O$796,Z$3,FALSE)</f>
        <v>436</v>
      </c>
      <c r="I331">
        <f>VLOOKUP($A331,'table 1008C'!$C$10:$O$796,AA$3,FALSE)</f>
        <v>379</v>
      </c>
      <c r="J331">
        <f>VLOOKUP($A331,'table 1008C'!$C$10:$O$796,AB$3,FALSE)</f>
        <v>239</v>
      </c>
      <c r="K331">
        <f>VLOOKUP($A331,'table 1008C'!$C$10:$O$796,AC$3,FALSE)</f>
        <v>207</v>
      </c>
      <c r="L331">
        <f>VLOOKUP($A331,'table 1008C'!$C$10:$O$796,AD$3,FALSE)</f>
        <v>240</v>
      </c>
      <c r="M331">
        <f>VLOOKUP($A331,'table 1008C'!$C$10:$O$796,AE$3,FALSE)</f>
        <v>236</v>
      </c>
      <c r="N331">
        <f>VLOOKUP($A331,'table 1008C'!$C$10:$O$796,AF$3,FALSE)</f>
        <v>11</v>
      </c>
      <c r="O331">
        <f>VLOOKUP($A331,'table 1008C'!$C$10:$O$796,AG$3,FALSE)</f>
        <v>6</v>
      </c>
      <c r="V331">
        <f>IF(D331="..","..",VLOOKUP($A331,'16-64 population'!$A$8:$L$432,V$3,FALSE))</f>
        <v>164760</v>
      </c>
      <c r="W331">
        <f>IF(E331="..","..",VLOOKUP($A331,'16-64 population'!$A$8:$L$432,W$3,FALSE))</f>
        <v>165860</v>
      </c>
      <c r="X331">
        <f>IF(F331="..","..",VLOOKUP($A331,'16-64 population'!$A$8:$L$432,X$3,FALSE))</f>
        <v>167317</v>
      </c>
      <c r="Y331">
        <f>IF(G331="..","..",VLOOKUP($A331,'16-64 population'!$A$8:$L$432,Y$3,FALSE))</f>
        <v>167211</v>
      </c>
      <c r="Z331">
        <f>IF(H331="..","..",VLOOKUP($A331,'16-64 population'!$A$8:$L$432,Z$3,FALSE))</f>
        <v>167239</v>
      </c>
      <c r="AA331">
        <f>IF(I331="..","..",VLOOKUP($A331,'16-64 population'!$A$8:$L$432,AA$3,FALSE))</f>
        <v>167766</v>
      </c>
      <c r="AB331">
        <f>IF(J331="..","..",VLOOKUP($A331,'16-64 population'!$A$8:$L$432,AB$3,FALSE))</f>
        <v>168744</v>
      </c>
      <c r="AC331">
        <f>IF(K331="..","..",VLOOKUP($A331,'16-64 population'!$A$8:$L$432,AC$3,FALSE))</f>
        <v>170136</v>
      </c>
      <c r="AD331">
        <f>IF(L331="..","..",VLOOKUP($A331,'16-64 population'!$A$8:$L$432,AD$3,FALSE))</f>
        <v>171193</v>
      </c>
      <c r="AE331">
        <f>IF(M331="..","..",VLOOKUP($A331,'16-64 population'!$A$8:$L$432,AE$3,FALSE))</f>
        <v>172234</v>
      </c>
      <c r="AF331">
        <f>IF(N331="..","..",VLOOKUP($A331,'16-64 population'!$A$8:$L$432,AF$3,FALSE))</f>
        <v>173316</v>
      </c>
      <c r="AG331">
        <f>IF(O331="..","..",VLOOKUP($A331,'16-64 population'!$A$8:$M$432,AG$3,FALSE))</f>
        <v>174344</v>
      </c>
      <c r="AM331">
        <f t="shared" si="56"/>
        <v>1.9847050254916243</v>
      </c>
      <c r="AN331">
        <f t="shared" si="57"/>
        <v>4.1299891474737729</v>
      </c>
      <c r="AO331">
        <f t="shared" si="58"/>
        <v>0.67536472683588633</v>
      </c>
      <c r="AP331">
        <f t="shared" si="59"/>
        <v>2.2008121475261793</v>
      </c>
      <c r="AQ331">
        <f t="shared" si="60"/>
        <v>2.6070473992310403</v>
      </c>
      <c r="AR331">
        <f t="shared" si="61"/>
        <v>2.2590989831074237</v>
      </c>
      <c r="AS331">
        <f t="shared" si="62"/>
        <v>1.4163466552884842</v>
      </c>
      <c r="AT331">
        <f t="shared" si="63"/>
        <v>1.2166737198476514</v>
      </c>
      <c r="AU331">
        <f t="shared" si="64"/>
        <v>1.401926480638811</v>
      </c>
      <c r="AV331">
        <f t="shared" si="65"/>
        <v>1.3702288746705062</v>
      </c>
      <c r="AW331">
        <f t="shared" si="66"/>
        <v>6.3467885250063472E-2</v>
      </c>
      <c r="AX331">
        <f t="shared" si="66"/>
        <v>3.4414720323039508E-2</v>
      </c>
    </row>
    <row r="332" spans="1:50" x14ac:dyDescent="0.3">
      <c r="A332" t="s">
        <v>183</v>
      </c>
      <c r="B332" t="str">
        <f>VLOOKUP($A332,class!$A$1:$B$455,2,FALSE)</f>
        <v>London Borough</v>
      </c>
      <c r="C332" t="str">
        <f>IFERROR(VLOOKUP($A332,classifications!A$3:C$334,3,FALSE),VLOOKUP($A332,classifications!I$2:K$28,3,FALSE))</f>
        <v>Predominantly Urban</v>
      </c>
      <c r="D332">
        <f>VLOOKUP($A332,'table 1008C'!$C$10:$O$796,V$3,FALSE)</f>
        <v>259</v>
      </c>
      <c r="E332">
        <f>VLOOKUP($A332,'table 1008C'!$C$10:$O$796,W$3,FALSE)</f>
        <v>490</v>
      </c>
      <c r="F332">
        <f>VLOOKUP($A332,'table 1008C'!$C$10:$O$796,X$3,FALSE)</f>
        <v>641</v>
      </c>
      <c r="G332">
        <f>VLOOKUP($A332,'table 1008C'!$C$10:$O$796,Y$3,FALSE)</f>
        <v>324</v>
      </c>
      <c r="H332">
        <f>VLOOKUP($A332,'table 1008C'!$C$10:$O$796,Z$3,FALSE)</f>
        <v>195</v>
      </c>
      <c r="I332">
        <f>VLOOKUP($A332,'table 1008C'!$C$10:$O$796,AA$3,FALSE)</f>
        <v>1006</v>
      </c>
      <c r="J332">
        <f>VLOOKUP($A332,'table 1008C'!$C$10:$O$796,AB$3,FALSE)</f>
        <v>229</v>
      </c>
      <c r="K332">
        <f>VLOOKUP($A332,'table 1008C'!$C$10:$O$796,AC$3,FALSE)</f>
        <v>113</v>
      </c>
      <c r="L332">
        <f>VLOOKUP($A332,'table 1008C'!$C$10:$O$796,AD$3,FALSE)</f>
        <v>412</v>
      </c>
      <c r="M332">
        <f>VLOOKUP($A332,'table 1008C'!$C$10:$O$796,AE$3,FALSE)</f>
        <v>268</v>
      </c>
      <c r="N332">
        <f>VLOOKUP($A332,'table 1008C'!$C$10:$O$796,AF$3,FALSE)</f>
        <v>477</v>
      </c>
      <c r="O332">
        <f>VLOOKUP($A332,'table 1008C'!$C$10:$O$796,AG$3,FALSE)</f>
        <v>529</v>
      </c>
      <c r="V332">
        <f>IF(D332="..","..",VLOOKUP($A332,'16-64 population'!$A$8:$L$432,V$3,FALSE))</f>
        <v>169890</v>
      </c>
      <c r="W332">
        <f>IF(E332="..","..",VLOOKUP($A332,'16-64 population'!$A$8:$L$432,W$3,FALSE))</f>
        <v>174281</v>
      </c>
      <c r="X332">
        <f>IF(F332="..","..",VLOOKUP($A332,'16-64 population'!$A$8:$L$432,X$3,FALSE))</f>
        <v>178583</v>
      </c>
      <c r="Y332">
        <f>IF(G332="..","..",VLOOKUP($A332,'16-64 population'!$A$8:$L$432,Y$3,FALSE))</f>
        <v>179395</v>
      </c>
      <c r="Z332">
        <f>IF(H332="..","..",VLOOKUP($A332,'16-64 population'!$A$8:$L$432,Z$3,FALSE))</f>
        <v>180878</v>
      </c>
      <c r="AA332">
        <f>IF(I332="..","..",VLOOKUP($A332,'16-64 population'!$A$8:$L$432,AA$3,FALSE))</f>
        <v>182057</v>
      </c>
      <c r="AB332">
        <f>IF(J332="..","..",VLOOKUP($A332,'16-64 population'!$A$8:$L$432,AB$3,FALSE))</f>
        <v>183808</v>
      </c>
      <c r="AC332">
        <f>IF(K332="..","..",VLOOKUP($A332,'16-64 population'!$A$8:$L$432,AC$3,FALSE))</f>
        <v>185731</v>
      </c>
      <c r="AD332">
        <f>IF(L332="..","..",VLOOKUP($A332,'16-64 population'!$A$8:$L$432,AD$3,FALSE))</f>
        <v>185855</v>
      </c>
      <c r="AE332">
        <f>IF(M332="..","..",VLOOKUP($A332,'16-64 population'!$A$8:$L$432,AE$3,FALSE))</f>
        <v>186268</v>
      </c>
      <c r="AF332">
        <f>IF(N332="..","..",VLOOKUP($A332,'16-64 population'!$A$8:$L$432,AF$3,FALSE))</f>
        <v>186221</v>
      </c>
      <c r="AG332">
        <f>IF(O332="..","..",VLOOKUP($A332,'16-64 population'!$A$8:$M$432,AG$3,FALSE))</f>
        <v>185396</v>
      </c>
      <c r="AM332">
        <f t="shared" si="56"/>
        <v>1.5245158632056037</v>
      </c>
      <c r="AN332">
        <f t="shared" si="57"/>
        <v>2.8115514599985079</v>
      </c>
      <c r="AO332">
        <f t="shared" si="58"/>
        <v>3.5893674089918974</v>
      </c>
      <c r="AP332">
        <f t="shared" si="59"/>
        <v>1.8060704032999804</v>
      </c>
      <c r="AQ332">
        <f t="shared" si="60"/>
        <v>1.0780747243998718</v>
      </c>
      <c r="AR332">
        <f t="shared" si="61"/>
        <v>5.5257419379644839</v>
      </c>
      <c r="AS332">
        <f t="shared" si="62"/>
        <v>1.245865250696379</v>
      </c>
      <c r="AT332">
        <f t="shared" si="63"/>
        <v>0.60840678185117192</v>
      </c>
      <c r="AU332">
        <f t="shared" si="64"/>
        <v>2.216781899868177</v>
      </c>
      <c r="AV332">
        <f t="shared" si="65"/>
        <v>1.4387871239289625</v>
      </c>
      <c r="AW332">
        <f t="shared" si="66"/>
        <v>2.5614726588300996</v>
      </c>
      <c r="AX332">
        <f t="shared" si="66"/>
        <v>2.8533517443742045</v>
      </c>
    </row>
    <row r="333" spans="1:50" x14ac:dyDescent="0.3">
      <c r="A333" t="s">
        <v>185</v>
      </c>
      <c r="B333" t="str">
        <f>VLOOKUP($A333,class!$A$1:$B$455,2,FALSE)</f>
        <v>London Borough</v>
      </c>
      <c r="C333" t="str">
        <f>IFERROR(VLOOKUP($A333,classifications!A$3:C$334,3,FALSE),VLOOKUP($A333,classifications!I$2:K$28,3,FALSE))</f>
        <v>Predominantly Urban</v>
      </c>
      <c r="D333">
        <f>VLOOKUP($A333,'table 1008C'!$C$10:$O$796,V$3,FALSE)</f>
        <v>281</v>
      </c>
      <c r="E333">
        <f>VLOOKUP($A333,'table 1008C'!$C$10:$O$796,W$3,FALSE)</f>
        <v>239</v>
      </c>
      <c r="F333">
        <f>VLOOKUP($A333,'table 1008C'!$C$10:$O$796,X$3,FALSE)</f>
        <v>426</v>
      </c>
      <c r="G333">
        <f>VLOOKUP($A333,'table 1008C'!$C$10:$O$796,Y$3,FALSE)</f>
        <v>151</v>
      </c>
      <c r="H333">
        <f>VLOOKUP($A333,'table 1008C'!$C$10:$O$796,Z$3,FALSE)</f>
        <v>265</v>
      </c>
      <c r="I333">
        <f>VLOOKUP($A333,'table 1008C'!$C$10:$O$796,AA$3,FALSE)</f>
        <v>601</v>
      </c>
      <c r="J333">
        <f>VLOOKUP($A333,'table 1008C'!$C$10:$O$796,AB$3,FALSE)</f>
        <v>486</v>
      </c>
      <c r="K333">
        <f>VLOOKUP($A333,'table 1008C'!$C$10:$O$796,AC$3,FALSE)</f>
        <v>326</v>
      </c>
      <c r="L333">
        <f>VLOOKUP($A333,'table 1008C'!$C$10:$O$796,AD$3,FALSE)</f>
        <v>154</v>
      </c>
      <c r="M333">
        <f>VLOOKUP($A333,'table 1008C'!$C$10:$O$796,AE$3,FALSE)</f>
        <v>494</v>
      </c>
      <c r="N333">
        <f>VLOOKUP($A333,'table 1008C'!$C$10:$O$796,AF$3,FALSE)</f>
        <v>388</v>
      </c>
      <c r="O333">
        <f>VLOOKUP($A333,'table 1008C'!$C$10:$O$796,AG$3,FALSE)</f>
        <v>423</v>
      </c>
      <c r="V333">
        <f>IF(D333="..","..",VLOOKUP($A333,'16-64 population'!$A$8:$L$432,V$3,FALSE))</f>
        <v>223691</v>
      </c>
      <c r="W333">
        <f>IF(E333="..","..",VLOOKUP($A333,'16-64 population'!$A$8:$L$432,W$3,FALSE))</f>
        <v>225628</v>
      </c>
      <c r="X333">
        <f>IF(F333="..","..",VLOOKUP($A333,'16-64 population'!$A$8:$L$432,X$3,FALSE))</f>
        <v>229384</v>
      </c>
      <c r="Y333">
        <f>IF(G333="..","..",VLOOKUP($A333,'16-64 population'!$A$8:$L$432,Y$3,FALSE))</f>
        <v>229164</v>
      </c>
      <c r="Z333">
        <f>IF(H333="..","..",VLOOKUP($A333,'16-64 population'!$A$8:$L$432,Z$3,FALSE))</f>
        <v>230986</v>
      </c>
      <c r="AA333">
        <f>IF(I333="..","..",VLOOKUP($A333,'16-64 population'!$A$8:$L$432,AA$3,FALSE))</f>
        <v>232480</v>
      </c>
      <c r="AB333">
        <f>IF(J333="..","..",VLOOKUP($A333,'16-64 population'!$A$8:$L$432,AB$3,FALSE))</f>
        <v>233889</v>
      </c>
      <c r="AC333">
        <f>IF(K333="..","..",VLOOKUP($A333,'16-64 population'!$A$8:$L$432,AC$3,FALSE))</f>
        <v>234364</v>
      </c>
      <c r="AD333">
        <f>IF(L333="..","..",VLOOKUP($A333,'16-64 population'!$A$8:$L$432,AD$3,FALSE))</f>
        <v>234674</v>
      </c>
      <c r="AE333">
        <f>IF(M333="..","..",VLOOKUP($A333,'16-64 population'!$A$8:$L$432,AE$3,FALSE))</f>
        <v>236546</v>
      </c>
      <c r="AF333">
        <f>IF(N333="..","..",VLOOKUP($A333,'16-64 population'!$A$8:$L$432,AF$3,FALSE))</f>
        <v>238548</v>
      </c>
      <c r="AG333">
        <f>IF(O333="..","..",VLOOKUP($A333,'16-64 population'!$A$8:$M$432,AG$3,FALSE))</f>
        <v>237863</v>
      </c>
      <c r="AM333">
        <f t="shared" si="56"/>
        <v>1.2561971648389967</v>
      </c>
      <c r="AN333">
        <f t="shared" si="57"/>
        <v>1.0592656939741523</v>
      </c>
      <c r="AO333">
        <f t="shared" si="58"/>
        <v>1.8571478394308236</v>
      </c>
      <c r="AP333">
        <f t="shared" si="59"/>
        <v>0.65891675830409668</v>
      </c>
      <c r="AQ333">
        <f t="shared" si="60"/>
        <v>1.1472556778332887</v>
      </c>
      <c r="AR333">
        <f t="shared" si="61"/>
        <v>2.5851686166551961</v>
      </c>
      <c r="AS333">
        <f t="shared" si="62"/>
        <v>2.0779087515872914</v>
      </c>
      <c r="AT333">
        <f t="shared" si="63"/>
        <v>1.3909986175351163</v>
      </c>
      <c r="AU333">
        <f t="shared" si="64"/>
        <v>0.65622949282834908</v>
      </c>
      <c r="AV333">
        <f t="shared" si="65"/>
        <v>2.0883887277738791</v>
      </c>
      <c r="AW333">
        <f t="shared" si="66"/>
        <v>1.6265070342237202</v>
      </c>
      <c r="AX333">
        <f t="shared" si="66"/>
        <v>1.7783345875567027</v>
      </c>
    </row>
    <row r="334" spans="1:50" x14ac:dyDescent="0.3">
      <c r="A334" t="s">
        <v>117</v>
      </c>
      <c r="B334" t="str">
        <f>VLOOKUP($A334,class!$A$1:$B$455,2,FALSE)</f>
        <v>Unitary Authority</v>
      </c>
      <c r="C334" t="str">
        <f>IFERROR(VLOOKUP($A334,classifications!A$3:C$334,3,FALSE),VLOOKUP($A334,classifications!I$2:K$28,3,FALSE))</f>
        <v>Predominantly Urban</v>
      </c>
      <c r="D334">
        <f>VLOOKUP($A334,'table 1008C'!$C$10:$O$796,V$3,FALSE)</f>
        <v>138</v>
      </c>
      <c r="E334">
        <f>VLOOKUP($A334,'table 1008C'!$C$10:$O$796,W$3,FALSE)</f>
        <v>303</v>
      </c>
      <c r="F334">
        <f>VLOOKUP($A334,'table 1008C'!$C$10:$O$796,X$3,FALSE)</f>
        <v>187</v>
      </c>
      <c r="G334">
        <f>VLOOKUP($A334,'table 1008C'!$C$10:$O$796,Y$3,FALSE)</f>
        <v>227</v>
      </c>
      <c r="H334">
        <f>VLOOKUP($A334,'table 1008C'!$C$10:$O$796,Z$3,FALSE)</f>
        <v>212</v>
      </c>
      <c r="I334">
        <f>VLOOKUP($A334,'table 1008C'!$C$10:$O$796,AA$3,FALSE)</f>
        <v>112</v>
      </c>
      <c r="J334">
        <f>VLOOKUP($A334,'table 1008C'!$C$10:$O$796,AB$3,FALSE)</f>
        <v>149</v>
      </c>
      <c r="K334">
        <f>VLOOKUP($A334,'table 1008C'!$C$10:$O$796,AC$3,FALSE)</f>
        <v>72</v>
      </c>
      <c r="L334">
        <f>VLOOKUP($A334,'table 1008C'!$C$10:$O$796,AD$3,FALSE)</f>
        <v>43</v>
      </c>
      <c r="M334">
        <f>VLOOKUP($A334,'table 1008C'!$C$10:$O$796,AE$3,FALSE)</f>
        <v>100</v>
      </c>
      <c r="N334">
        <f>VLOOKUP($A334,'table 1008C'!$C$10:$O$796,AF$3,FALSE)</f>
        <v>22</v>
      </c>
      <c r="O334">
        <f>VLOOKUP($A334,'table 1008C'!$C$10:$O$796,AG$3,FALSE)</f>
        <v>152</v>
      </c>
      <c r="V334">
        <f>IF(D334="..","..",VLOOKUP($A334,'16-64 population'!$A$8:$L$432,V$3,FALSE))</f>
        <v>130501</v>
      </c>
      <c r="W334">
        <f>IF(E334="..","..",VLOOKUP($A334,'16-64 population'!$A$8:$L$432,W$3,FALSE))</f>
        <v>130994</v>
      </c>
      <c r="X334">
        <f>IF(F334="..","..",VLOOKUP($A334,'16-64 population'!$A$8:$L$432,X$3,FALSE))</f>
        <v>131423</v>
      </c>
      <c r="Y334">
        <f>IF(G334="..","..",VLOOKUP($A334,'16-64 population'!$A$8:$L$432,Y$3,FALSE))</f>
        <v>130810</v>
      </c>
      <c r="Z334">
        <f>IF(H334="..","..",VLOOKUP($A334,'16-64 population'!$A$8:$L$432,Z$3,FALSE))</f>
        <v>130961</v>
      </c>
      <c r="AA334">
        <f>IF(I334="..","..",VLOOKUP($A334,'16-64 population'!$A$8:$L$432,AA$3,FALSE))</f>
        <v>131189</v>
      </c>
      <c r="AB334">
        <f>IF(J334="..","..",VLOOKUP($A334,'16-64 population'!$A$8:$L$432,AB$3,FALSE))</f>
        <v>131423</v>
      </c>
      <c r="AC334">
        <f>IF(K334="..","..",VLOOKUP($A334,'16-64 population'!$A$8:$L$432,AC$3,FALSE))</f>
        <v>131700</v>
      </c>
      <c r="AD334">
        <f>IF(L334="..","..",VLOOKUP($A334,'16-64 population'!$A$8:$L$432,AD$3,FALSE))</f>
        <v>131588</v>
      </c>
      <c r="AE334">
        <f>IF(M334="..","..",VLOOKUP($A334,'16-64 population'!$A$8:$L$432,AE$3,FALSE))</f>
        <v>130973</v>
      </c>
      <c r="AF334">
        <f>IF(N334="..","..",VLOOKUP($A334,'16-64 population'!$A$8:$L$432,AF$3,FALSE))</f>
        <v>130730</v>
      </c>
      <c r="AG334">
        <f>IF(O334="..","..",VLOOKUP($A334,'16-64 population'!$A$8:$M$432,AG$3,FALSE))</f>
        <v>129913</v>
      </c>
      <c r="AM334">
        <f t="shared" si="56"/>
        <v>1.0574631612018299</v>
      </c>
      <c r="AN334">
        <f t="shared" si="57"/>
        <v>2.3130830419713879</v>
      </c>
      <c r="AO334">
        <f t="shared" si="58"/>
        <v>1.422886404967167</v>
      </c>
      <c r="AP334">
        <f t="shared" si="59"/>
        <v>1.7353413347603395</v>
      </c>
      <c r="AQ334">
        <f t="shared" si="60"/>
        <v>1.6188025442689042</v>
      </c>
      <c r="AR334">
        <f t="shared" si="61"/>
        <v>0.85373011456753234</v>
      </c>
      <c r="AS334">
        <f t="shared" si="62"/>
        <v>1.1337437130487054</v>
      </c>
      <c r="AT334">
        <f t="shared" si="63"/>
        <v>0.54669703872437359</v>
      </c>
      <c r="AU334">
        <f t="shared" si="64"/>
        <v>0.32677751770678176</v>
      </c>
      <c r="AV334">
        <f t="shared" si="65"/>
        <v>0.7635161445488764</v>
      </c>
      <c r="AW334">
        <f t="shared" si="66"/>
        <v>0.16828577985160256</v>
      </c>
      <c r="AX334">
        <f t="shared" si="66"/>
        <v>1.170013778451733</v>
      </c>
    </row>
    <row r="335" spans="1:50" x14ac:dyDescent="0.3">
      <c r="A335" t="s">
        <v>328</v>
      </c>
      <c r="B335" t="str">
        <f>VLOOKUP($A335,class!$A$1:$B$455,2,FALSE)</f>
        <v>Shire District</v>
      </c>
      <c r="C335" t="str">
        <f>IFERROR(VLOOKUP($A335,classifications!A$3:C$334,3,FALSE),VLOOKUP($A335,classifications!I$2:K$28,3,FALSE))</f>
        <v>Predominantly Urban</v>
      </c>
      <c r="D335">
        <f>VLOOKUP($A335,'table 1008C'!$C$10:$O$796,V$3,FALSE)</f>
        <v>84</v>
      </c>
      <c r="E335">
        <f>VLOOKUP($A335,'table 1008C'!$C$10:$O$796,W$3,FALSE)</f>
        <v>34</v>
      </c>
      <c r="F335">
        <f>VLOOKUP($A335,'table 1008C'!$C$10:$O$796,X$3,FALSE)</f>
        <v>28</v>
      </c>
      <c r="G335">
        <f>VLOOKUP($A335,'table 1008C'!$C$10:$O$796,Y$3,FALSE)</f>
        <v>66</v>
      </c>
      <c r="H335">
        <f>VLOOKUP($A335,'table 1008C'!$C$10:$O$796,Z$3,FALSE)</f>
        <v>14</v>
      </c>
      <c r="I335">
        <f>VLOOKUP($A335,'table 1008C'!$C$10:$O$796,AA$3,FALSE)</f>
        <v>208</v>
      </c>
      <c r="J335">
        <f>VLOOKUP($A335,'table 1008C'!$C$10:$O$796,AB$3,FALSE)</f>
        <v>140</v>
      </c>
      <c r="K335">
        <f>VLOOKUP($A335,'table 1008C'!$C$10:$O$796,AC$3,FALSE)</f>
        <v>312</v>
      </c>
      <c r="L335">
        <f>VLOOKUP($A335,'table 1008C'!$C$10:$O$796,AD$3,FALSE)</f>
        <v>249</v>
      </c>
      <c r="M335">
        <f>VLOOKUP($A335,'table 1008C'!$C$10:$O$796,AE$3,FALSE)</f>
        <v>412</v>
      </c>
      <c r="N335">
        <f>VLOOKUP($A335,'table 1008C'!$C$10:$O$796,AF$3,FALSE)</f>
        <v>355</v>
      </c>
      <c r="O335">
        <f>VLOOKUP($A335,'table 1008C'!$C$10:$O$796,AG$3,FALSE)</f>
        <v>29</v>
      </c>
      <c r="V335">
        <f>IF(D335="..","..",VLOOKUP($A335,'16-64 population'!$A$8:$L$432,V$3,FALSE))</f>
        <v>92673</v>
      </c>
      <c r="W335">
        <f>IF(E335="..","..",VLOOKUP($A335,'16-64 population'!$A$8:$L$432,W$3,FALSE))</f>
        <v>91943</v>
      </c>
      <c r="X335">
        <f>IF(F335="..","..",VLOOKUP($A335,'16-64 population'!$A$8:$L$432,X$3,FALSE))</f>
        <v>90881</v>
      </c>
      <c r="Y335">
        <f>IF(G335="..","..",VLOOKUP($A335,'16-64 population'!$A$8:$L$432,Y$3,FALSE))</f>
        <v>90656</v>
      </c>
      <c r="Z335">
        <f>IF(H335="..","..",VLOOKUP($A335,'16-64 population'!$A$8:$L$432,Z$3,FALSE))</f>
        <v>89868</v>
      </c>
      <c r="AA335">
        <f>IF(I335="..","..",VLOOKUP($A335,'16-64 population'!$A$8:$L$432,AA$3,FALSE))</f>
        <v>89757</v>
      </c>
      <c r="AB335">
        <f>IF(J335="..","..",VLOOKUP($A335,'16-64 population'!$A$8:$L$432,AB$3,FALSE))</f>
        <v>89238</v>
      </c>
      <c r="AC335">
        <f>IF(K335="..","..",VLOOKUP($A335,'16-64 population'!$A$8:$L$432,AC$3,FALSE))</f>
        <v>89523</v>
      </c>
      <c r="AD335">
        <f>IF(L335="..","..",VLOOKUP($A335,'16-64 population'!$A$8:$L$432,AD$3,FALSE))</f>
        <v>89730</v>
      </c>
      <c r="AE335">
        <f>IF(M335="..","..",VLOOKUP($A335,'16-64 population'!$A$8:$L$432,AE$3,FALSE))</f>
        <v>91286</v>
      </c>
      <c r="AF335">
        <f>IF(N335="..","..",VLOOKUP($A335,'16-64 population'!$A$8:$L$432,AF$3,FALSE))</f>
        <v>91941</v>
      </c>
      <c r="AG335">
        <f>IF(O335="..","..",VLOOKUP($A335,'16-64 population'!$A$8:$M$432,AG$3,FALSE))</f>
        <v>92708</v>
      </c>
      <c r="AM335">
        <f t="shared" si="56"/>
        <v>0.90641287106276902</v>
      </c>
      <c r="AN335">
        <f t="shared" si="57"/>
        <v>0.36979432909520027</v>
      </c>
      <c r="AO335">
        <f t="shared" si="58"/>
        <v>0.30809520141723795</v>
      </c>
      <c r="AP335">
        <f t="shared" si="59"/>
        <v>0.72802682668549235</v>
      </c>
      <c r="AQ335">
        <f t="shared" si="60"/>
        <v>0.15578403881248054</v>
      </c>
      <c r="AR335">
        <f t="shared" si="61"/>
        <v>2.3173680047238654</v>
      </c>
      <c r="AS335">
        <f t="shared" si="62"/>
        <v>1.5688383872341378</v>
      </c>
      <c r="AT335">
        <f t="shared" si="63"/>
        <v>3.4851378975235416</v>
      </c>
      <c r="AU335">
        <f t="shared" si="64"/>
        <v>2.7749916415914408</v>
      </c>
      <c r="AV335">
        <f t="shared" si="65"/>
        <v>4.513287908332055</v>
      </c>
      <c r="AW335">
        <f t="shared" si="66"/>
        <v>3.861171838461622</v>
      </c>
      <c r="AX335">
        <f t="shared" si="66"/>
        <v>0.31281011347456533</v>
      </c>
    </row>
    <row r="336" spans="1:50" x14ac:dyDescent="0.3">
      <c r="A336" t="s">
        <v>309</v>
      </c>
      <c r="B336" t="str">
        <f>VLOOKUP($A336,class!$A$1:$B$455,2,FALSE)</f>
        <v>Shire County</v>
      </c>
      <c r="C336" t="str">
        <f>IFERROR(VLOOKUP($A336,classifications!A$3:C$334,3,FALSE),VLOOKUP($A336,classifications!I$2:K$28,3,FALSE))</f>
        <v>Urban with Significant Rural</v>
      </c>
      <c r="D336">
        <f>VLOOKUP($A336,'table 1008C'!$C$10:$O$796,V$3,FALSE)</f>
        <v>635</v>
      </c>
      <c r="E336">
        <f>VLOOKUP($A336,'table 1008C'!$C$10:$O$796,W$3,FALSE)</f>
        <v>577</v>
      </c>
      <c r="F336">
        <f>VLOOKUP($A336,'table 1008C'!$C$10:$O$796,X$3,FALSE)</f>
        <v>575</v>
      </c>
      <c r="G336">
        <f>VLOOKUP($A336,'table 1008C'!$C$10:$O$796,Y$3,FALSE)</f>
        <v>390</v>
      </c>
      <c r="H336">
        <f>VLOOKUP($A336,'table 1008C'!$C$10:$O$796,Z$3,FALSE)</f>
        <v>302</v>
      </c>
      <c r="I336">
        <f>VLOOKUP($A336,'table 1008C'!$C$10:$O$796,AA$3,FALSE)</f>
        <v>1008</v>
      </c>
      <c r="J336">
        <f>VLOOKUP($A336,'table 1008C'!$C$10:$O$796,AB$3,FALSE)</f>
        <v>674</v>
      </c>
      <c r="K336">
        <f>VLOOKUP($A336,'table 1008C'!$C$10:$O$796,AC$3,FALSE)</f>
        <v>801</v>
      </c>
      <c r="L336">
        <f>VLOOKUP($A336,'table 1008C'!$C$10:$O$796,AD$3,FALSE)</f>
        <v>945</v>
      </c>
      <c r="M336">
        <f>VLOOKUP($A336,'table 1008C'!$C$10:$O$796,AE$3,FALSE)</f>
        <v>1196</v>
      </c>
      <c r="N336">
        <f>VLOOKUP($A336,'table 1008C'!$C$10:$O$796,AF$3,FALSE)</f>
        <v>1504</v>
      </c>
      <c r="O336">
        <f>VLOOKUP($A336,'table 1008C'!$C$10:$O$796,AG$3,FALSE)</f>
        <v>1265</v>
      </c>
      <c r="V336">
        <f>IF(D336="..","..",VLOOKUP($A336,'16-64 population'!$A$8:$L$432,V$3,FALSE))</f>
        <v>349601</v>
      </c>
      <c r="W336">
        <f>IF(E336="..","..",VLOOKUP($A336,'16-64 population'!$A$8:$L$432,W$3,FALSE))</f>
        <v>348495</v>
      </c>
      <c r="X336">
        <f>IF(F336="..","..",VLOOKUP($A336,'16-64 population'!$A$8:$L$432,X$3,FALSE))</f>
        <v>347866</v>
      </c>
      <c r="Y336">
        <f>IF(G336="..","..",VLOOKUP($A336,'16-64 population'!$A$8:$L$432,Y$3,FALSE))</f>
        <v>345315</v>
      </c>
      <c r="Z336">
        <f>IF(H336="..","..",VLOOKUP($A336,'16-64 population'!$A$8:$L$432,Z$3,FALSE))</f>
        <v>343416</v>
      </c>
      <c r="AA336">
        <f>IF(I336="..","..",VLOOKUP($A336,'16-64 population'!$A$8:$L$432,AA$3,FALSE))</f>
        <v>342719</v>
      </c>
      <c r="AB336">
        <f>IF(J336="..","..",VLOOKUP($A336,'16-64 population'!$A$8:$L$432,AB$3,FALSE))</f>
        <v>342784</v>
      </c>
      <c r="AC336">
        <f>IF(K336="..","..",VLOOKUP($A336,'16-64 population'!$A$8:$L$432,AC$3,FALSE))</f>
        <v>343710</v>
      </c>
      <c r="AD336">
        <f>IF(L336="..","..",VLOOKUP($A336,'16-64 population'!$A$8:$L$432,AD$3,FALSE))</f>
        <v>345910</v>
      </c>
      <c r="AE336">
        <f>IF(M336="..","..",VLOOKUP($A336,'16-64 population'!$A$8:$L$432,AE$3,FALSE))</f>
        <v>349057</v>
      </c>
      <c r="AF336">
        <f>IF(N336="..","..",VLOOKUP($A336,'16-64 population'!$A$8:$L$432,AF$3,FALSE))</f>
        <v>352123</v>
      </c>
      <c r="AG336">
        <f>IF(O336="..","..",VLOOKUP($A336,'16-64 population'!$A$8:$M$432,AG$3,FALSE))</f>
        <v>355847</v>
      </c>
      <c r="AM336">
        <f t="shared" si="56"/>
        <v>1.8163563605367261</v>
      </c>
      <c r="AN336">
        <f t="shared" si="57"/>
        <v>1.6556908994390163</v>
      </c>
      <c r="AO336">
        <f t="shared" si="58"/>
        <v>1.6529353256713792</v>
      </c>
      <c r="AP336">
        <f t="shared" si="59"/>
        <v>1.129403588028322</v>
      </c>
      <c r="AQ336">
        <f t="shared" si="60"/>
        <v>0.87939991147762486</v>
      </c>
      <c r="AR336">
        <f t="shared" si="61"/>
        <v>2.9411850524773939</v>
      </c>
      <c r="AS336">
        <f t="shared" si="62"/>
        <v>1.9662528005974609</v>
      </c>
      <c r="AT336">
        <f t="shared" si="63"/>
        <v>2.3304529981670594</v>
      </c>
      <c r="AU336">
        <f t="shared" si="64"/>
        <v>2.731924489028938</v>
      </c>
      <c r="AV336">
        <f t="shared" si="65"/>
        <v>3.4263744889803096</v>
      </c>
      <c r="AW336">
        <f t="shared" si="66"/>
        <v>4.2712347673966198</v>
      </c>
      <c r="AX336">
        <f t="shared" si="66"/>
        <v>3.5548985940586828</v>
      </c>
    </row>
    <row r="337" spans="1:50" x14ac:dyDescent="0.3">
      <c r="A337" t="s">
        <v>322</v>
      </c>
      <c r="B337" t="str">
        <f>VLOOKUP($A337,class!$A$1:$B$455,2,FALSE)</f>
        <v>Shire District</v>
      </c>
      <c r="C337" t="str">
        <f>IFERROR(VLOOKUP($A337,classifications!A$3:C$334,3,FALSE),VLOOKUP($A337,classifications!I$2:K$28,3,FALSE))</f>
        <v>Predominantly Urban</v>
      </c>
      <c r="D337">
        <f>VLOOKUP($A337,'table 1008C'!$C$10:$O$796,V$3,FALSE)</f>
        <v>227</v>
      </c>
      <c r="E337">
        <f>VLOOKUP($A337,'table 1008C'!$C$10:$O$796,W$3,FALSE)</f>
        <v>389</v>
      </c>
      <c r="F337">
        <f>VLOOKUP($A337,'table 1008C'!$C$10:$O$796,X$3,FALSE)</f>
        <v>119</v>
      </c>
      <c r="G337">
        <f>VLOOKUP($A337,'table 1008C'!$C$10:$O$796,Y$3,FALSE)</f>
        <v>221</v>
      </c>
      <c r="H337">
        <f>VLOOKUP($A337,'table 1008C'!$C$10:$O$796,Z$3,FALSE)</f>
        <v>57</v>
      </c>
      <c r="I337">
        <f>VLOOKUP($A337,'table 1008C'!$C$10:$O$796,AA$3,FALSE)</f>
        <v>97</v>
      </c>
      <c r="J337">
        <f>VLOOKUP($A337,'table 1008C'!$C$10:$O$796,AB$3,FALSE)</f>
        <v>13</v>
      </c>
      <c r="K337">
        <f>VLOOKUP($A337,'table 1008C'!$C$10:$O$796,AC$3,FALSE)</f>
        <v>82</v>
      </c>
      <c r="L337">
        <f>VLOOKUP($A337,'table 1008C'!$C$10:$O$796,AD$3,FALSE)</f>
        <v>107</v>
      </c>
      <c r="M337">
        <f>VLOOKUP($A337,'table 1008C'!$C$10:$O$796,AE$3,FALSE)</f>
        <v>52</v>
      </c>
      <c r="N337">
        <f>VLOOKUP($A337,'table 1008C'!$C$10:$O$796,AF$3,FALSE)</f>
        <v>71</v>
      </c>
      <c r="O337">
        <f>VLOOKUP($A337,'table 1008C'!$C$10:$O$796,AG$3,FALSE)</f>
        <v>112</v>
      </c>
      <c r="V337">
        <f>IF(D337="..","..",VLOOKUP($A337,'16-64 population'!$A$8:$L$432,V$3,FALSE))</f>
        <v>58129</v>
      </c>
      <c r="W337">
        <f>IF(E337="..","..",VLOOKUP($A337,'16-64 population'!$A$8:$L$432,W$3,FALSE))</f>
        <v>59469</v>
      </c>
      <c r="X337">
        <f>IF(F337="..","..",VLOOKUP($A337,'16-64 population'!$A$8:$L$432,X$3,FALSE))</f>
        <v>60727</v>
      </c>
      <c r="Y337">
        <f>IF(G337="..","..",VLOOKUP($A337,'16-64 population'!$A$8:$L$432,Y$3,FALSE))</f>
        <v>61066</v>
      </c>
      <c r="Z337">
        <f>IF(H337="..","..",VLOOKUP($A337,'16-64 population'!$A$8:$L$432,Z$3,FALSE))</f>
        <v>62015</v>
      </c>
      <c r="AA337">
        <f>IF(I337="..","..",VLOOKUP($A337,'16-64 population'!$A$8:$L$432,AA$3,FALSE))</f>
        <v>62848</v>
      </c>
      <c r="AB337">
        <f>IF(J337="..","..",VLOOKUP($A337,'16-64 population'!$A$8:$L$432,AB$3,FALSE))</f>
        <v>63149</v>
      </c>
      <c r="AC337">
        <f>IF(K337="..","..",VLOOKUP($A337,'16-64 population'!$A$8:$L$432,AC$3,FALSE))</f>
        <v>63000</v>
      </c>
      <c r="AD337">
        <f>IF(L337="..","..",VLOOKUP($A337,'16-64 population'!$A$8:$L$432,AD$3,FALSE))</f>
        <v>62707</v>
      </c>
      <c r="AE337">
        <f>IF(M337="..","..",VLOOKUP($A337,'16-64 population'!$A$8:$L$432,AE$3,FALSE))</f>
        <v>62523</v>
      </c>
      <c r="AF337">
        <f>IF(N337="..","..",VLOOKUP($A337,'16-64 population'!$A$8:$L$432,AF$3,FALSE))</f>
        <v>62185</v>
      </c>
      <c r="AG337">
        <f>IF(O337="..","..",VLOOKUP($A337,'16-64 population'!$A$8:$M$432,AG$3,FALSE))</f>
        <v>62163</v>
      </c>
      <c r="AM337">
        <f t="shared" si="56"/>
        <v>3.9051076054981162</v>
      </c>
      <c r="AN337">
        <f t="shared" si="57"/>
        <v>6.541223158284148</v>
      </c>
      <c r="AO337">
        <f t="shared" si="58"/>
        <v>1.9595896388756238</v>
      </c>
      <c r="AP337">
        <f t="shared" si="59"/>
        <v>3.6190351423050466</v>
      </c>
      <c r="AQ337">
        <f t="shared" si="60"/>
        <v>0.9191324679513021</v>
      </c>
      <c r="AR337">
        <f t="shared" si="61"/>
        <v>1.5434063136456213</v>
      </c>
      <c r="AS337">
        <f t="shared" si="62"/>
        <v>0.20586232561085685</v>
      </c>
      <c r="AT337">
        <f t="shared" si="63"/>
        <v>1.3015873015873016</v>
      </c>
      <c r="AU337">
        <f t="shared" si="64"/>
        <v>1.706348573524487</v>
      </c>
      <c r="AV337">
        <f t="shared" si="65"/>
        <v>0.83169393663131963</v>
      </c>
      <c r="AW337">
        <f t="shared" si="66"/>
        <v>1.1417544423896437</v>
      </c>
      <c r="AX337">
        <f t="shared" si="66"/>
        <v>1.8017148464520696</v>
      </c>
    </row>
    <row r="338" spans="1:50" x14ac:dyDescent="0.3">
      <c r="A338" t="s">
        <v>252</v>
      </c>
      <c r="B338" t="str">
        <f>VLOOKUP($A338,class!$A$1:$B$455,2,FALSE)</f>
        <v>Shire District</v>
      </c>
      <c r="C338" t="str">
        <f>IFERROR(VLOOKUP($A338,classifications!A$3:C$334,3,FALSE),VLOOKUP($A338,classifications!I$2:K$28,3,FALSE))</f>
        <v>Urban with Significant Rural</v>
      </c>
      <c r="D338">
        <f>VLOOKUP($A338,'table 1008C'!$C$10:$O$796,V$3,FALSE)</f>
        <v>118</v>
      </c>
      <c r="E338">
        <f>VLOOKUP($A338,'table 1008C'!$C$10:$O$796,W$3,FALSE)</f>
        <v>167</v>
      </c>
      <c r="F338">
        <f>VLOOKUP($A338,'table 1008C'!$C$10:$O$796,X$3,FALSE)</f>
        <v>40</v>
      </c>
      <c r="G338">
        <f>VLOOKUP($A338,'table 1008C'!$C$10:$O$796,Y$3,FALSE)</f>
        <v>82</v>
      </c>
      <c r="H338">
        <f>VLOOKUP($A338,'table 1008C'!$C$10:$O$796,Z$3,FALSE)</f>
        <v>93</v>
      </c>
      <c r="I338">
        <f>VLOOKUP($A338,'table 1008C'!$C$10:$O$796,AA$3,FALSE)</f>
        <v>74</v>
      </c>
      <c r="J338">
        <f>VLOOKUP($A338,'table 1008C'!$C$10:$O$796,AB$3,FALSE)</f>
        <v>14</v>
      </c>
      <c r="K338">
        <f>VLOOKUP($A338,'table 1008C'!$C$10:$O$796,AC$3,FALSE)</f>
        <v>59</v>
      </c>
      <c r="L338">
        <f>VLOOKUP($A338,'table 1008C'!$C$10:$O$796,AD$3,FALSE)</f>
        <v>184</v>
      </c>
      <c r="M338">
        <f>VLOOKUP($A338,'table 1008C'!$C$10:$O$796,AE$3,FALSE)</f>
        <v>87</v>
      </c>
      <c r="N338" t="str">
        <f>VLOOKUP($A338,'table 1008C'!$C$10:$O$796,AF$3,FALSE)</f>
        <v>..</v>
      </c>
      <c r="O338" t="str">
        <f>VLOOKUP($A338,'table 1008C'!$C$10:$O$796,AG$3,FALSE)</f>
        <v>..</v>
      </c>
      <c r="V338">
        <f>IF(D338="..","..",VLOOKUP($A338,'16-64 population'!$A$8:$L$432,V$3,FALSE))</f>
        <v>69158</v>
      </c>
      <c r="W338">
        <f>IF(E338="..","..",VLOOKUP($A338,'16-64 population'!$A$8:$L$432,W$3,FALSE))</f>
        <v>68504</v>
      </c>
      <c r="X338">
        <f>IF(F338="..","..",VLOOKUP($A338,'16-64 population'!$A$8:$L$432,X$3,FALSE))</f>
        <v>67777</v>
      </c>
      <c r="Y338">
        <f>IF(G338="..","..",VLOOKUP($A338,'16-64 population'!$A$8:$L$432,Y$3,FALSE))</f>
        <v>67122</v>
      </c>
      <c r="Z338">
        <f>IF(H338="..","..",VLOOKUP($A338,'16-64 population'!$A$8:$L$432,Z$3,FALSE))</f>
        <v>66865</v>
      </c>
      <c r="AA338">
        <f>IF(I338="..","..",VLOOKUP($A338,'16-64 population'!$A$8:$L$432,AA$3,FALSE))</f>
        <v>66276</v>
      </c>
      <c r="AB338">
        <f>IF(J338="..","..",VLOOKUP($A338,'16-64 population'!$A$8:$L$432,AB$3,FALSE))</f>
        <v>66144</v>
      </c>
      <c r="AC338">
        <f>IF(K338="..","..",VLOOKUP($A338,'16-64 population'!$A$8:$L$432,AC$3,FALSE))</f>
        <v>66198</v>
      </c>
      <c r="AD338">
        <f>IF(L338="..","..",VLOOKUP($A338,'16-64 population'!$A$8:$L$432,AD$3,FALSE))</f>
        <v>66335</v>
      </c>
      <c r="AE338">
        <f>IF(M338="..","..",VLOOKUP($A338,'16-64 population'!$A$8:$L$432,AE$3,FALSE))</f>
        <v>66147</v>
      </c>
      <c r="AF338" t="str">
        <f>IF(N338="..","..",VLOOKUP($A338,'16-64 population'!$A$8:$L$432,AF$3,FALSE))</f>
        <v>..</v>
      </c>
      <c r="AG338" t="str">
        <f>IF(O338="..","..",VLOOKUP($A338,'16-64 population'!$A$8:$M$432,AG$3,FALSE))</f>
        <v>..</v>
      </c>
      <c r="AM338">
        <f t="shared" si="56"/>
        <v>1.7062378900488735</v>
      </c>
      <c r="AN338">
        <f t="shared" si="57"/>
        <v>2.4378138502861146</v>
      </c>
      <c r="AO338">
        <f t="shared" si="58"/>
        <v>0.59017070687696416</v>
      </c>
      <c r="AP338">
        <f t="shared" si="59"/>
        <v>1.2216560889127261</v>
      </c>
      <c r="AQ338">
        <f t="shared" si="60"/>
        <v>1.3908621849996263</v>
      </c>
      <c r="AR338">
        <f t="shared" si="61"/>
        <v>1.1165429416379988</v>
      </c>
      <c r="AS338">
        <f t="shared" si="62"/>
        <v>0.2116594097726173</v>
      </c>
      <c r="AT338">
        <f t="shared" si="63"/>
        <v>0.89126559714795017</v>
      </c>
      <c r="AU338">
        <f t="shared" si="64"/>
        <v>2.7737996532750437</v>
      </c>
      <c r="AV338">
        <f t="shared" si="65"/>
        <v>1.315252392398748</v>
      </c>
      <c r="AW338" t="e">
        <f t="shared" si="66"/>
        <v>#VALUE!</v>
      </c>
      <c r="AX338" t="e">
        <f t="shared" si="66"/>
        <v>#VALUE!</v>
      </c>
    </row>
    <row r="339" spans="1:50" x14ac:dyDescent="0.3">
      <c r="A339" t="s">
        <v>302</v>
      </c>
      <c r="B339" t="str">
        <f>VLOOKUP($A339,class!$A$1:$B$455,2,FALSE)</f>
        <v>Shire District</v>
      </c>
      <c r="C339" t="str">
        <f>IFERROR(VLOOKUP($A339,classifications!A$3:C$334,3,FALSE),VLOOKUP($A339,classifications!I$2:K$28,3,FALSE))</f>
        <v>Predominantly Rural</v>
      </c>
      <c r="D339">
        <f>VLOOKUP($A339,'table 1008C'!$C$10:$O$796,V$3,FALSE)</f>
        <v>57</v>
      </c>
      <c r="E339">
        <f>VLOOKUP($A339,'table 1008C'!$C$10:$O$796,W$3,FALSE)</f>
        <v>1</v>
      </c>
      <c r="F339">
        <f>VLOOKUP($A339,'table 1008C'!$C$10:$O$796,X$3,FALSE)</f>
        <v>32</v>
      </c>
      <c r="G339">
        <f>VLOOKUP($A339,'table 1008C'!$C$10:$O$796,Y$3,FALSE)</f>
        <v>115</v>
      </c>
      <c r="H339">
        <f>VLOOKUP($A339,'table 1008C'!$C$10:$O$796,Z$3,FALSE)</f>
        <v>18</v>
      </c>
      <c r="I339">
        <f>VLOOKUP($A339,'table 1008C'!$C$10:$O$796,AA$3,FALSE)</f>
        <v>105</v>
      </c>
      <c r="J339">
        <f>VLOOKUP($A339,'table 1008C'!$C$10:$O$796,AB$3,FALSE)</f>
        <v>62</v>
      </c>
      <c r="K339">
        <f>VLOOKUP($A339,'table 1008C'!$C$10:$O$796,AC$3,FALSE)</f>
        <v>66</v>
      </c>
      <c r="L339">
        <f>VLOOKUP($A339,'table 1008C'!$C$10:$O$796,AD$3,FALSE)</f>
        <v>60</v>
      </c>
      <c r="M339">
        <f>VLOOKUP($A339,'table 1008C'!$C$10:$O$796,AE$3,FALSE)</f>
        <v>75</v>
      </c>
      <c r="N339">
        <f>VLOOKUP($A339,'table 1008C'!$C$10:$O$796,AF$3,FALSE)</f>
        <v>186</v>
      </c>
      <c r="O339">
        <f>VLOOKUP($A339,'table 1008C'!$C$10:$O$796,AG$3,FALSE)</f>
        <v>184</v>
      </c>
      <c r="V339">
        <f>IF(D339="..","..",VLOOKUP($A339,'16-64 population'!$A$8:$L$432,V$3,FALSE))</f>
        <v>73657</v>
      </c>
      <c r="W339">
        <f>IF(E339="..","..",VLOOKUP($A339,'16-64 population'!$A$8:$L$432,W$3,FALSE))</f>
        <v>73626</v>
      </c>
      <c r="X339">
        <f>IF(F339="..","..",VLOOKUP($A339,'16-64 population'!$A$8:$L$432,X$3,FALSE))</f>
        <v>73658</v>
      </c>
      <c r="Y339">
        <f>IF(G339="..","..",VLOOKUP($A339,'16-64 population'!$A$8:$L$432,Y$3,FALSE))</f>
        <v>72990</v>
      </c>
      <c r="Z339">
        <f>IF(H339="..","..",VLOOKUP($A339,'16-64 population'!$A$8:$L$432,Z$3,FALSE))</f>
        <v>72848</v>
      </c>
      <c r="AA339">
        <f>IF(I339="..","..",VLOOKUP($A339,'16-64 population'!$A$8:$L$432,AA$3,FALSE))</f>
        <v>72632</v>
      </c>
      <c r="AB339">
        <f>IF(J339="..","..",VLOOKUP($A339,'16-64 population'!$A$8:$L$432,AB$3,FALSE))</f>
        <v>72834</v>
      </c>
      <c r="AC339">
        <f>IF(K339="..","..",VLOOKUP($A339,'16-64 population'!$A$8:$L$432,AC$3,FALSE))</f>
        <v>72829</v>
      </c>
      <c r="AD339">
        <f>IF(L339="..","..",VLOOKUP($A339,'16-64 population'!$A$8:$L$432,AD$3,FALSE))</f>
        <v>72957</v>
      </c>
      <c r="AE339">
        <f>IF(M339="..","..",VLOOKUP($A339,'16-64 population'!$A$8:$L$432,AE$3,FALSE))</f>
        <v>73000</v>
      </c>
      <c r="AF339">
        <f>IF(N339="..","..",VLOOKUP($A339,'16-64 population'!$A$8:$L$432,AF$3,FALSE))</f>
        <v>73021</v>
      </c>
      <c r="AG339">
        <f>IF(O339="..","..",VLOOKUP($A339,'16-64 population'!$A$8:$M$432,AG$3,FALSE))</f>
        <v>73059</v>
      </c>
      <c r="AM339">
        <f t="shared" si="56"/>
        <v>0.77385720298138672</v>
      </c>
      <c r="AN339">
        <f t="shared" si="57"/>
        <v>1.3582158476625104E-2</v>
      </c>
      <c r="AO339">
        <f t="shared" si="58"/>
        <v>0.43444025088924487</v>
      </c>
      <c r="AP339">
        <f t="shared" si="59"/>
        <v>1.5755582956569394</v>
      </c>
      <c r="AQ339">
        <f t="shared" si="60"/>
        <v>0.24708983088073797</v>
      </c>
      <c r="AR339">
        <f t="shared" si="61"/>
        <v>1.4456437933693138</v>
      </c>
      <c r="AS339">
        <f t="shared" si="62"/>
        <v>0.85125078946645794</v>
      </c>
      <c r="AT339">
        <f t="shared" si="63"/>
        <v>0.90623240742012123</v>
      </c>
      <c r="AU339">
        <f t="shared" si="64"/>
        <v>0.82240223693408454</v>
      </c>
      <c r="AV339">
        <f t="shared" si="65"/>
        <v>1.0273972602739727</v>
      </c>
      <c r="AW339">
        <f t="shared" si="66"/>
        <v>2.5472124457347887</v>
      </c>
      <c r="AX339">
        <f t="shared" si="66"/>
        <v>2.5185124351551487</v>
      </c>
    </row>
    <row r="340" spans="1:50" x14ac:dyDescent="0.3">
      <c r="A340" t="s">
        <v>54</v>
      </c>
      <c r="B340" t="str">
        <f>VLOOKUP($A340,class!$A$1:$B$455,2,FALSE)</f>
        <v>Shire District</v>
      </c>
      <c r="C340" t="str">
        <f>IFERROR(VLOOKUP($A340,classifications!A$3:C$334,3,FALSE),VLOOKUP($A340,classifications!I$2:K$28,3,FALSE))</f>
        <v>Predominantly Rural</v>
      </c>
      <c r="D340">
        <f>VLOOKUP($A340,'table 1008C'!$C$10:$O$796,V$3,FALSE)</f>
        <v>86</v>
      </c>
      <c r="E340">
        <f>VLOOKUP($A340,'table 1008C'!$C$10:$O$796,W$3,FALSE)</f>
        <v>286</v>
      </c>
      <c r="F340">
        <f>VLOOKUP($A340,'table 1008C'!$C$10:$O$796,X$3,FALSE)</f>
        <v>248</v>
      </c>
      <c r="G340">
        <f>VLOOKUP($A340,'table 1008C'!$C$10:$O$796,Y$3,FALSE)</f>
        <v>187</v>
      </c>
      <c r="H340">
        <f>VLOOKUP($A340,'table 1008C'!$C$10:$O$796,Z$3,FALSE)</f>
        <v>215</v>
      </c>
      <c r="I340">
        <f>VLOOKUP($A340,'table 1008C'!$C$10:$O$796,AA$3,FALSE)</f>
        <v>217</v>
      </c>
      <c r="J340">
        <f>VLOOKUP($A340,'table 1008C'!$C$10:$O$796,AB$3,FALSE)</f>
        <v>95</v>
      </c>
      <c r="K340">
        <f>VLOOKUP($A340,'table 1008C'!$C$10:$O$796,AC$3,FALSE)</f>
        <v>118</v>
      </c>
      <c r="L340">
        <f>VLOOKUP($A340,'table 1008C'!$C$10:$O$796,AD$3,FALSE)</f>
        <v>143</v>
      </c>
      <c r="M340">
        <f>VLOOKUP($A340,'table 1008C'!$C$10:$O$796,AE$3,FALSE)</f>
        <v>126</v>
      </c>
      <c r="N340">
        <f>VLOOKUP($A340,'table 1008C'!$C$10:$O$796,AF$3,FALSE)</f>
        <v>179</v>
      </c>
      <c r="O340">
        <f>VLOOKUP($A340,'table 1008C'!$C$10:$O$796,AG$3,FALSE)</f>
        <v>318</v>
      </c>
      <c r="V340">
        <f>IF(D340="..","..",VLOOKUP($A340,'16-64 population'!$A$8:$L$432,V$3,FALSE))</f>
        <v>87420</v>
      </c>
      <c r="W340">
        <f>IF(E340="..","..",VLOOKUP($A340,'16-64 population'!$A$8:$L$432,W$3,FALSE))</f>
        <v>87884</v>
      </c>
      <c r="X340">
        <f>IF(F340="..","..",VLOOKUP($A340,'16-64 population'!$A$8:$L$432,X$3,FALSE))</f>
        <v>88454</v>
      </c>
      <c r="Y340">
        <f>IF(G340="..","..",VLOOKUP($A340,'16-64 population'!$A$8:$L$432,Y$3,FALSE))</f>
        <v>88343</v>
      </c>
      <c r="Z340">
        <f>IF(H340="..","..",VLOOKUP($A340,'16-64 population'!$A$8:$L$432,Z$3,FALSE))</f>
        <v>88543</v>
      </c>
      <c r="AA340">
        <f>IF(I340="..","..",VLOOKUP($A340,'16-64 population'!$A$8:$L$432,AA$3,FALSE))</f>
        <v>89510</v>
      </c>
      <c r="AB340">
        <f>IF(J340="..","..",VLOOKUP($A340,'16-64 population'!$A$8:$L$432,AB$3,FALSE))</f>
        <v>90311</v>
      </c>
      <c r="AC340">
        <f>IF(K340="..","..",VLOOKUP($A340,'16-64 population'!$A$8:$L$432,AC$3,FALSE))</f>
        <v>90663</v>
      </c>
      <c r="AD340">
        <f>IF(L340="..","..",VLOOKUP($A340,'16-64 population'!$A$8:$L$432,AD$3,FALSE))</f>
        <v>90739</v>
      </c>
      <c r="AE340">
        <f>IF(M340="..","..",VLOOKUP($A340,'16-64 population'!$A$8:$L$432,AE$3,FALSE))</f>
        <v>91214</v>
      </c>
      <c r="AF340">
        <f>IF(N340="..","..",VLOOKUP($A340,'16-64 population'!$A$8:$L$432,AF$3,FALSE))</f>
        <v>91784</v>
      </c>
      <c r="AG340">
        <f>IF(O340="..","..",VLOOKUP($A340,'16-64 population'!$A$8:$M$432,AG$3,FALSE))</f>
        <v>92415</v>
      </c>
      <c r="AM340">
        <f t="shared" si="56"/>
        <v>0.98375657744223288</v>
      </c>
      <c r="AN340">
        <f t="shared" si="57"/>
        <v>3.2542897455737108</v>
      </c>
      <c r="AO340">
        <f t="shared" si="58"/>
        <v>2.8037171863341399</v>
      </c>
      <c r="AP340">
        <f t="shared" si="59"/>
        <v>2.116749487791902</v>
      </c>
      <c r="AQ340">
        <f t="shared" si="60"/>
        <v>2.4281987283015032</v>
      </c>
      <c r="AR340">
        <f t="shared" si="61"/>
        <v>2.4243101329460393</v>
      </c>
      <c r="AS340">
        <f t="shared" si="62"/>
        <v>1.0519205855322165</v>
      </c>
      <c r="AT340">
        <f t="shared" si="63"/>
        <v>1.3015232233656508</v>
      </c>
      <c r="AU340">
        <f t="shared" si="64"/>
        <v>1.5759485998302825</v>
      </c>
      <c r="AV340">
        <f t="shared" si="65"/>
        <v>1.3813668954327187</v>
      </c>
      <c r="AW340">
        <f t="shared" si="66"/>
        <v>1.9502309770766146</v>
      </c>
      <c r="AX340">
        <f t="shared" si="66"/>
        <v>3.4409998376886866</v>
      </c>
    </row>
    <row r="341" spans="1:50" x14ac:dyDescent="0.3">
      <c r="A341" t="s">
        <v>316</v>
      </c>
      <c r="B341" t="str">
        <f>VLOOKUP($A341,class!$A$1:$B$455,2,FALSE)</f>
        <v>Shire District</v>
      </c>
      <c r="C341" t="str">
        <f>IFERROR(VLOOKUP($A341,classifications!A$3:C$334,3,FALSE),VLOOKUP($A341,classifications!I$2:K$28,3,FALSE))</f>
        <v>Urban with Significant Rural</v>
      </c>
      <c r="D341">
        <f>VLOOKUP($A341,'table 1008C'!$C$10:$O$796,V$3,FALSE)</f>
        <v>118</v>
      </c>
      <c r="E341">
        <f>VLOOKUP($A341,'table 1008C'!$C$10:$O$796,W$3,FALSE)</f>
        <v>111</v>
      </c>
      <c r="F341">
        <f>VLOOKUP($A341,'table 1008C'!$C$10:$O$796,X$3,FALSE)</f>
        <v>62</v>
      </c>
      <c r="G341">
        <f>VLOOKUP($A341,'table 1008C'!$C$10:$O$796,Y$3,FALSE)</f>
        <v>92</v>
      </c>
      <c r="H341">
        <f>VLOOKUP($A341,'table 1008C'!$C$10:$O$796,Z$3,FALSE)</f>
        <v>96</v>
      </c>
      <c r="I341">
        <f>VLOOKUP($A341,'table 1008C'!$C$10:$O$796,AA$3,FALSE)</f>
        <v>70</v>
      </c>
      <c r="J341">
        <f>VLOOKUP($A341,'table 1008C'!$C$10:$O$796,AB$3,FALSE)</f>
        <v>192</v>
      </c>
      <c r="K341">
        <f>VLOOKUP($A341,'table 1008C'!$C$10:$O$796,AC$3,FALSE)</f>
        <v>62</v>
      </c>
      <c r="L341">
        <f>VLOOKUP($A341,'table 1008C'!$C$10:$O$796,AD$3,FALSE)</f>
        <v>14</v>
      </c>
      <c r="M341">
        <f>VLOOKUP($A341,'table 1008C'!$C$10:$O$796,AE$3,FALSE)</f>
        <v>72</v>
      </c>
      <c r="N341">
        <f>VLOOKUP($A341,'table 1008C'!$C$10:$O$796,AF$3,FALSE)</f>
        <v>72</v>
      </c>
      <c r="O341">
        <f>VLOOKUP($A341,'table 1008C'!$C$10:$O$796,AG$3,FALSE)</f>
        <v>101</v>
      </c>
      <c r="V341">
        <f>IF(D341="..","..",VLOOKUP($A341,'16-64 population'!$A$8:$L$432,V$3,FALSE))</f>
        <v>48268</v>
      </c>
      <c r="W341">
        <f>IF(E341="..","..",VLOOKUP($A341,'16-64 population'!$A$8:$L$432,W$3,FALSE))</f>
        <v>48097</v>
      </c>
      <c r="X341">
        <f>IF(F341="..","..",VLOOKUP($A341,'16-64 population'!$A$8:$L$432,X$3,FALSE))</f>
        <v>48044</v>
      </c>
      <c r="Y341">
        <f>IF(G341="..","..",VLOOKUP($A341,'16-64 population'!$A$8:$L$432,Y$3,FALSE))</f>
        <v>47551</v>
      </c>
      <c r="Z341">
        <f>IF(H341="..","..",VLOOKUP($A341,'16-64 population'!$A$8:$L$432,Z$3,FALSE))</f>
        <v>46816</v>
      </c>
      <c r="AA341">
        <f>IF(I341="..","..",VLOOKUP($A341,'16-64 population'!$A$8:$L$432,AA$3,FALSE))</f>
        <v>46755</v>
      </c>
      <c r="AB341">
        <f>IF(J341="..","..",VLOOKUP($A341,'16-64 population'!$A$8:$L$432,AB$3,FALSE))</f>
        <v>46986</v>
      </c>
      <c r="AC341">
        <f>IF(K341="..","..",VLOOKUP($A341,'16-64 population'!$A$8:$L$432,AC$3,FALSE))</f>
        <v>47423</v>
      </c>
      <c r="AD341">
        <f>IF(L341="..","..",VLOOKUP($A341,'16-64 population'!$A$8:$L$432,AD$3,FALSE))</f>
        <v>47667</v>
      </c>
      <c r="AE341">
        <f>IF(M341="..","..",VLOOKUP($A341,'16-64 population'!$A$8:$L$432,AE$3,FALSE))</f>
        <v>47715</v>
      </c>
      <c r="AF341">
        <f>IF(N341="..","..",VLOOKUP($A341,'16-64 population'!$A$8:$L$432,AF$3,FALSE))</f>
        <v>47576</v>
      </c>
      <c r="AG341">
        <f>IF(O341="..","..",VLOOKUP($A341,'16-64 population'!$A$8:$M$432,AG$3,FALSE))</f>
        <v>47815</v>
      </c>
      <c r="AM341">
        <f t="shared" si="56"/>
        <v>2.4446838485124718</v>
      </c>
      <c r="AN341">
        <f t="shared" si="57"/>
        <v>2.3078362475830092</v>
      </c>
      <c r="AO341">
        <f t="shared" si="58"/>
        <v>1.2904837232536841</v>
      </c>
      <c r="AP341">
        <f t="shared" si="59"/>
        <v>1.9347647788690037</v>
      </c>
      <c r="AQ341">
        <f t="shared" si="60"/>
        <v>2.0505809979494187</v>
      </c>
      <c r="AR341">
        <f t="shared" si="61"/>
        <v>1.4971660784942786</v>
      </c>
      <c r="AS341">
        <f t="shared" si="62"/>
        <v>4.0863235857489464</v>
      </c>
      <c r="AT341">
        <f t="shared" si="63"/>
        <v>1.3073824937266727</v>
      </c>
      <c r="AU341">
        <f t="shared" si="64"/>
        <v>0.29370423983049071</v>
      </c>
      <c r="AV341">
        <f t="shared" si="65"/>
        <v>1.5089594467148695</v>
      </c>
      <c r="AW341">
        <f t="shared" si="66"/>
        <v>1.5133680847486128</v>
      </c>
      <c r="AX341">
        <f t="shared" si="66"/>
        <v>2.1123078531841473</v>
      </c>
    </row>
    <row r="342" spans="1:50" x14ac:dyDescent="0.3">
      <c r="A342" t="s">
        <v>326</v>
      </c>
      <c r="B342" t="str">
        <f>VLOOKUP($A342,class!$A$1:$B$455,2,FALSE)</f>
        <v>Shire District</v>
      </c>
      <c r="C342" t="str">
        <f>IFERROR(VLOOKUP($A342,classifications!A$3:C$334,3,FALSE),VLOOKUP($A342,classifications!I$2:K$28,3,FALSE))</f>
        <v>Predominantly Urban</v>
      </c>
      <c r="D342">
        <f>VLOOKUP($A342,'table 1008C'!$C$10:$O$796,V$3,FALSE)</f>
        <v>16</v>
      </c>
      <c r="E342">
        <f>VLOOKUP($A342,'table 1008C'!$C$10:$O$796,W$3,FALSE)</f>
        <v>38</v>
      </c>
      <c r="F342">
        <f>VLOOKUP($A342,'table 1008C'!$C$10:$O$796,X$3,FALSE)</f>
        <v>119</v>
      </c>
      <c r="G342">
        <f>VLOOKUP($A342,'table 1008C'!$C$10:$O$796,Y$3,FALSE)</f>
        <v>29</v>
      </c>
      <c r="H342">
        <f>VLOOKUP($A342,'table 1008C'!$C$10:$O$796,Z$3,FALSE)</f>
        <v>8</v>
      </c>
      <c r="I342">
        <f>VLOOKUP($A342,'table 1008C'!$C$10:$O$796,AA$3,FALSE)</f>
        <v>119</v>
      </c>
      <c r="J342">
        <f>VLOOKUP($A342,'table 1008C'!$C$10:$O$796,AB$3,FALSE)</f>
        <v>60</v>
      </c>
      <c r="K342">
        <f>VLOOKUP($A342,'table 1008C'!$C$10:$O$796,AC$3,FALSE)</f>
        <v>5</v>
      </c>
      <c r="L342">
        <f>VLOOKUP($A342,'table 1008C'!$C$10:$O$796,AD$3,FALSE)</f>
        <v>32</v>
      </c>
      <c r="M342">
        <f>VLOOKUP($A342,'table 1008C'!$C$10:$O$796,AE$3,FALSE)</f>
        <v>264</v>
      </c>
      <c r="N342">
        <f>VLOOKUP($A342,'table 1008C'!$C$10:$O$796,AF$3,FALSE)</f>
        <v>103</v>
      </c>
      <c r="O342">
        <f>VLOOKUP($A342,'table 1008C'!$C$10:$O$796,AG$3,FALSE)</f>
        <v>358</v>
      </c>
      <c r="V342">
        <f>IF(D342="..","..",VLOOKUP($A342,'16-64 population'!$A$8:$L$432,V$3,FALSE))</f>
        <v>71582</v>
      </c>
      <c r="W342">
        <f>IF(E342="..","..",VLOOKUP($A342,'16-64 population'!$A$8:$L$432,W$3,FALSE))</f>
        <v>72663</v>
      </c>
      <c r="X342">
        <f>IF(F342="..","..",VLOOKUP($A342,'16-64 population'!$A$8:$L$432,X$3,FALSE))</f>
        <v>73539</v>
      </c>
      <c r="Y342">
        <f>IF(G342="..","..",VLOOKUP($A342,'16-64 population'!$A$8:$L$432,Y$3,FALSE))</f>
        <v>73461</v>
      </c>
      <c r="Z342">
        <f>IF(H342="..","..",VLOOKUP($A342,'16-64 population'!$A$8:$L$432,Z$3,FALSE))</f>
        <v>74399</v>
      </c>
      <c r="AA342">
        <f>IF(I342="..","..",VLOOKUP($A342,'16-64 population'!$A$8:$L$432,AA$3,FALSE))</f>
        <v>75512</v>
      </c>
      <c r="AB342">
        <f>IF(J342="..","..",VLOOKUP($A342,'16-64 population'!$A$8:$L$432,AB$3,FALSE))</f>
        <v>77423</v>
      </c>
      <c r="AC342">
        <f>IF(K342="..","..",VLOOKUP($A342,'16-64 population'!$A$8:$L$432,AC$3,FALSE))</f>
        <v>80032</v>
      </c>
      <c r="AD342">
        <f>IF(L342="..","..",VLOOKUP($A342,'16-64 population'!$A$8:$L$432,AD$3,FALSE))</f>
        <v>80952</v>
      </c>
      <c r="AE342">
        <f>IF(M342="..","..",VLOOKUP($A342,'16-64 population'!$A$8:$L$432,AE$3,FALSE))</f>
        <v>80996</v>
      </c>
      <c r="AF342">
        <f>IF(N342="..","..",VLOOKUP($A342,'16-64 population'!$A$8:$L$432,AF$3,FALSE))</f>
        <v>80754</v>
      </c>
      <c r="AG342">
        <f>IF(O342="..","..",VLOOKUP($A342,'16-64 population'!$A$8:$M$432,AG$3,FALSE))</f>
        <v>81319</v>
      </c>
      <c r="AM342">
        <f t="shared" si="56"/>
        <v>0.2235198792992652</v>
      </c>
      <c r="AN342">
        <f t="shared" si="57"/>
        <v>0.52296216781580729</v>
      </c>
      <c r="AO342">
        <f t="shared" si="58"/>
        <v>1.6181889881559444</v>
      </c>
      <c r="AP342">
        <f t="shared" si="59"/>
        <v>0.39476729148800044</v>
      </c>
      <c r="AQ342">
        <f t="shared" si="60"/>
        <v>0.10752832699364238</v>
      </c>
      <c r="AR342">
        <f t="shared" si="61"/>
        <v>1.5759084648797541</v>
      </c>
      <c r="AS342">
        <f t="shared" si="62"/>
        <v>0.77496351213463699</v>
      </c>
      <c r="AT342">
        <f t="shared" si="63"/>
        <v>6.2475009996001599E-2</v>
      </c>
      <c r="AU342">
        <f t="shared" si="64"/>
        <v>0.39529597786342524</v>
      </c>
      <c r="AV342">
        <f t="shared" si="65"/>
        <v>3.2594202182823846</v>
      </c>
      <c r="AW342">
        <f t="shared" si="66"/>
        <v>1.2754786140624612</v>
      </c>
      <c r="AX342">
        <f t="shared" si="66"/>
        <v>4.4024151797242954</v>
      </c>
    </row>
    <row r="343" spans="1:50" x14ac:dyDescent="0.3">
      <c r="A343" t="s">
        <v>120</v>
      </c>
      <c r="B343" t="str">
        <f>VLOOKUP($A343,class!$A$1:$B$455,2,FALSE)</f>
        <v>Unitary Authority</v>
      </c>
      <c r="C343" t="str">
        <f>IFERROR(VLOOKUP($A343,classifications!A$3:C$334,3,FALSE),VLOOKUP($A343,classifications!I$2:K$28,3,FALSE))</f>
        <v>Urban with Significant Rural</v>
      </c>
      <c r="D343">
        <f>VLOOKUP($A343,'table 1008C'!$C$10:$O$796,V$3,FALSE)</f>
        <v>93</v>
      </c>
      <c r="E343">
        <f>VLOOKUP($A343,'table 1008C'!$C$10:$O$796,W$3,FALSE)</f>
        <v>77</v>
      </c>
      <c r="F343">
        <f>VLOOKUP($A343,'table 1008C'!$C$10:$O$796,X$3,FALSE)</f>
        <v>45</v>
      </c>
      <c r="G343">
        <f>VLOOKUP($A343,'table 1008C'!$C$10:$O$796,Y$3,FALSE)</f>
        <v>91</v>
      </c>
      <c r="H343">
        <f>VLOOKUP($A343,'table 1008C'!$C$10:$O$796,Z$3,FALSE)</f>
        <v>142</v>
      </c>
      <c r="I343">
        <f>VLOOKUP($A343,'table 1008C'!$C$10:$O$796,AA$3,FALSE)</f>
        <v>76</v>
      </c>
      <c r="J343">
        <f>VLOOKUP($A343,'table 1008C'!$C$10:$O$796,AB$3,FALSE)</f>
        <v>162</v>
      </c>
      <c r="K343">
        <f>VLOOKUP($A343,'table 1008C'!$C$10:$O$796,AC$3,FALSE)</f>
        <v>19</v>
      </c>
      <c r="L343">
        <f>VLOOKUP($A343,'table 1008C'!$C$10:$O$796,AD$3,FALSE)</f>
        <v>129</v>
      </c>
      <c r="M343">
        <f>VLOOKUP($A343,'table 1008C'!$C$10:$O$796,AE$3,FALSE)</f>
        <v>84</v>
      </c>
      <c r="N343">
        <f>VLOOKUP($A343,'table 1008C'!$C$10:$O$796,AF$3,FALSE)</f>
        <v>116</v>
      </c>
      <c r="O343">
        <f>VLOOKUP($A343,'table 1008C'!$C$10:$O$796,AG$3,FALSE)</f>
        <v>97</v>
      </c>
      <c r="V343">
        <f>IF(D343="..","..",VLOOKUP($A343,'16-64 population'!$A$8:$L$432,V$3,FALSE))</f>
        <v>99895</v>
      </c>
      <c r="W343">
        <f>IF(E343="..","..",VLOOKUP($A343,'16-64 population'!$A$8:$L$432,W$3,FALSE))</f>
        <v>99837</v>
      </c>
      <c r="X343">
        <f>IF(F343="..","..",VLOOKUP($A343,'16-64 population'!$A$8:$L$432,X$3,FALSE))</f>
        <v>99101</v>
      </c>
      <c r="Y343">
        <f>IF(G343="..","..",VLOOKUP($A343,'16-64 population'!$A$8:$L$432,Y$3,FALSE))</f>
        <v>98274</v>
      </c>
      <c r="Z343">
        <f>IF(H343="..","..",VLOOKUP($A343,'16-64 population'!$A$8:$L$432,Z$3,FALSE))</f>
        <v>98279</v>
      </c>
      <c r="AA343">
        <f>IF(I343="..","..",VLOOKUP($A343,'16-64 population'!$A$8:$L$432,AA$3,FALSE))</f>
        <v>98038</v>
      </c>
      <c r="AB343">
        <f>IF(J343="..","..",VLOOKUP($A343,'16-64 population'!$A$8:$L$432,AB$3,FALSE))</f>
        <v>98077</v>
      </c>
      <c r="AC343">
        <f>IF(K343="..","..",VLOOKUP($A343,'16-64 population'!$A$8:$L$432,AC$3,FALSE))</f>
        <v>98270</v>
      </c>
      <c r="AD343">
        <f>IF(L343="..","..",VLOOKUP($A343,'16-64 population'!$A$8:$L$432,AD$3,FALSE))</f>
        <v>97569</v>
      </c>
      <c r="AE343">
        <f>IF(M343="..","..",VLOOKUP($A343,'16-64 population'!$A$8:$L$432,AE$3,FALSE))</f>
        <v>96965</v>
      </c>
      <c r="AF343">
        <f>IF(N343="..","..",VLOOKUP($A343,'16-64 population'!$A$8:$L$432,AF$3,FALSE))</f>
        <v>96312</v>
      </c>
      <c r="AG343">
        <f>IF(O343="..","..",VLOOKUP($A343,'16-64 population'!$A$8:$M$432,AG$3,FALSE))</f>
        <v>96017</v>
      </c>
      <c r="AM343">
        <f t="shared" si="56"/>
        <v>0.93097752640272291</v>
      </c>
      <c r="AN343">
        <f t="shared" si="57"/>
        <v>0.7712571491531196</v>
      </c>
      <c r="AO343">
        <f t="shared" si="58"/>
        <v>0.45408219896872887</v>
      </c>
      <c r="AP343">
        <f t="shared" si="59"/>
        <v>0.92598245721146999</v>
      </c>
      <c r="AQ343">
        <f t="shared" si="60"/>
        <v>1.4448661463791859</v>
      </c>
      <c r="AR343">
        <f t="shared" si="61"/>
        <v>0.7752096125991963</v>
      </c>
      <c r="AS343">
        <f t="shared" si="62"/>
        <v>1.651763410381639</v>
      </c>
      <c r="AT343">
        <f t="shared" si="63"/>
        <v>0.19334486618500052</v>
      </c>
      <c r="AU343">
        <f t="shared" si="64"/>
        <v>1.3221412538818682</v>
      </c>
      <c r="AV343">
        <f t="shared" si="65"/>
        <v>0.86629196101686168</v>
      </c>
      <c r="AW343">
        <f t="shared" si="66"/>
        <v>1.2044189716753884</v>
      </c>
      <c r="AX343">
        <f t="shared" si="66"/>
        <v>1.010237770394826</v>
      </c>
    </row>
    <row r="344" spans="1:50" x14ac:dyDescent="0.3">
      <c r="A344" t="s">
        <v>294</v>
      </c>
      <c r="B344" t="str">
        <f>VLOOKUP($A344,class!$A$1:$B$455,2,FALSE)</f>
        <v>Shire District</v>
      </c>
      <c r="C344" t="str">
        <f>IFERROR(VLOOKUP($A344,classifications!A$3:C$334,3,FALSE),VLOOKUP($A344,classifications!I$2:K$28,3,FALSE))</f>
        <v>Predominantly Rural</v>
      </c>
      <c r="D344">
        <f>VLOOKUP($A344,'table 1008C'!$C$10:$O$796,V$3,FALSE)</f>
        <v>68</v>
      </c>
      <c r="E344">
        <f>VLOOKUP($A344,'table 1008C'!$C$10:$O$796,W$3,FALSE)</f>
        <v>172</v>
      </c>
      <c r="F344">
        <f>VLOOKUP($A344,'table 1008C'!$C$10:$O$796,X$3,FALSE)</f>
        <v>30</v>
      </c>
      <c r="G344">
        <f>VLOOKUP($A344,'table 1008C'!$C$10:$O$796,Y$3,FALSE)</f>
        <v>3</v>
      </c>
      <c r="H344">
        <f>VLOOKUP($A344,'table 1008C'!$C$10:$O$796,Z$3,FALSE)</f>
        <v>14</v>
      </c>
      <c r="I344">
        <f>VLOOKUP($A344,'table 1008C'!$C$10:$O$796,AA$3,FALSE)</f>
        <v>73</v>
      </c>
      <c r="J344">
        <f>VLOOKUP($A344,'table 1008C'!$C$10:$O$796,AB$3,FALSE)</f>
        <v>14</v>
      </c>
      <c r="K344">
        <f>VLOOKUP($A344,'table 1008C'!$C$10:$O$796,AC$3,FALSE)</f>
        <v>24</v>
      </c>
      <c r="L344">
        <f>VLOOKUP($A344,'table 1008C'!$C$10:$O$796,AD$3,FALSE)</f>
        <v>32</v>
      </c>
      <c r="M344">
        <f>VLOOKUP($A344,'table 1008C'!$C$10:$O$796,AE$3,FALSE)</f>
        <v>29</v>
      </c>
      <c r="N344">
        <f>VLOOKUP($A344,'table 1008C'!$C$10:$O$796,AF$3,FALSE)</f>
        <v>15</v>
      </c>
      <c r="O344">
        <f>VLOOKUP($A344,'table 1008C'!$C$10:$O$796,AG$3,FALSE)</f>
        <v>49</v>
      </c>
      <c r="V344">
        <f>IF(D344="..","..",VLOOKUP($A344,'16-64 population'!$A$8:$L$432,V$3,FALSE))</f>
        <v>32267</v>
      </c>
      <c r="W344">
        <f>IF(E344="..","..",VLOOKUP($A344,'16-64 population'!$A$8:$L$432,W$3,FALSE))</f>
        <v>32313</v>
      </c>
      <c r="X344">
        <f>IF(F344="..","..",VLOOKUP($A344,'16-64 population'!$A$8:$L$432,X$3,FALSE))</f>
        <v>32260</v>
      </c>
      <c r="Y344">
        <f>IF(G344="..","..",VLOOKUP($A344,'16-64 population'!$A$8:$L$432,Y$3,FALSE))</f>
        <v>31955</v>
      </c>
      <c r="Z344">
        <f>IF(H344="..","..",VLOOKUP($A344,'16-64 population'!$A$8:$L$432,Z$3,FALSE))</f>
        <v>31709</v>
      </c>
      <c r="AA344">
        <f>IF(I344="..","..",VLOOKUP($A344,'16-64 population'!$A$8:$L$432,AA$3,FALSE))</f>
        <v>31619</v>
      </c>
      <c r="AB344">
        <f>IF(J344="..","..",VLOOKUP($A344,'16-64 population'!$A$8:$L$432,AB$3,FALSE))</f>
        <v>31410</v>
      </c>
      <c r="AC344">
        <f>IF(K344="..","..",VLOOKUP($A344,'16-64 population'!$A$8:$L$432,AC$3,FALSE))</f>
        <v>31299</v>
      </c>
      <c r="AD344">
        <f>IF(L344="..","..",VLOOKUP($A344,'16-64 population'!$A$8:$L$432,AD$3,FALSE))</f>
        <v>31392</v>
      </c>
      <c r="AE344">
        <f>IF(M344="..","..",VLOOKUP($A344,'16-64 population'!$A$8:$L$432,AE$3,FALSE))</f>
        <v>31427</v>
      </c>
      <c r="AF344">
        <f>IF(N344="..","..",VLOOKUP($A344,'16-64 population'!$A$8:$L$432,AF$3,FALSE))</f>
        <v>31298</v>
      </c>
      <c r="AG344">
        <f>IF(O344="..","..",VLOOKUP($A344,'16-64 population'!$A$8:$M$432,AG$3,FALSE))</f>
        <v>31422</v>
      </c>
      <c r="AM344">
        <f t="shared" si="56"/>
        <v>2.107416245699941</v>
      </c>
      <c r="AN344">
        <f t="shared" si="57"/>
        <v>5.3229350416241141</v>
      </c>
      <c r="AO344">
        <f t="shared" si="58"/>
        <v>0.92994420334779915</v>
      </c>
      <c r="AP344">
        <f t="shared" si="59"/>
        <v>9.3882021592864975E-2</v>
      </c>
      <c r="AQ344">
        <f t="shared" si="60"/>
        <v>0.44151502727932135</v>
      </c>
      <c r="AR344">
        <f t="shared" si="61"/>
        <v>2.308738416774724</v>
      </c>
      <c r="AS344">
        <f t="shared" si="62"/>
        <v>0.44571792422795287</v>
      </c>
      <c r="AT344">
        <f t="shared" si="63"/>
        <v>0.76679766126713311</v>
      </c>
      <c r="AU344">
        <f t="shared" si="64"/>
        <v>1.019367991845056</v>
      </c>
      <c r="AV344">
        <f t="shared" si="65"/>
        <v>0.92277341139784264</v>
      </c>
      <c r="AW344">
        <f t="shared" si="66"/>
        <v>0.47926385072528599</v>
      </c>
      <c r="AX344">
        <f t="shared" si="66"/>
        <v>1.5594169690026096</v>
      </c>
    </row>
    <row r="345" spans="1:50" x14ac:dyDescent="0.3">
      <c r="A345" t="s">
        <v>317</v>
      </c>
      <c r="B345" t="str">
        <f>VLOOKUP($A345,class!$A$1:$B$455,2,FALSE)</f>
        <v>Shire District</v>
      </c>
      <c r="C345" t="str">
        <f>IFERROR(VLOOKUP($A345,classifications!A$3:C$334,3,FALSE),VLOOKUP($A345,classifications!I$2:K$28,3,FALSE))</f>
        <v>Predominantly Rural</v>
      </c>
      <c r="D345">
        <f>VLOOKUP($A345,'table 1008C'!$C$10:$O$796,V$3,FALSE)</f>
        <v>88</v>
      </c>
      <c r="E345">
        <f>VLOOKUP($A345,'table 1008C'!$C$10:$O$796,W$3,FALSE)</f>
        <v>138</v>
      </c>
      <c r="F345">
        <f>VLOOKUP($A345,'table 1008C'!$C$10:$O$796,X$3,FALSE)</f>
        <v>70</v>
      </c>
      <c r="G345">
        <f>VLOOKUP($A345,'table 1008C'!$C$10:$O$796,Y$3,FALSE)</f>
        <v>79</v>
      </c>
      <c r="H345">
        <f>VLOOKUP($A345,'table 1008C'!$C$10:$O$796,Z$3,FALSE)</f>
        <v>51</v>
      </c>
      <c r="I345">
        <f>VLOOKUP($A345,'table 1008C'!$C$10:$O$796,AA$3,FALSE)</f>
        <v>110</v>
      </c>
      <c r="J345">
        <f>VLOOKUP($A345,'table 1008C'!$C$10:$O$796,AB$3,FALSE)</f>
        <v>74</v>
      </c>
      <c r="K345">
        <f>VLOOKUP($A345,'table 1008C'!$C$10:$O$796,AC$3,FALSE)</f>
        <v>76</v>
      </c>
      <c r="L345">
        <f>VLOOKUP($A345,'table 1008C'!$C$10:$O$796,AD$3,FALSE)</f>
        <v>100</v>
      </c>
      <c r="M345">
        <f>VLOOKUP($A345,'table 1008C'!$C$10:$O$796,AE$3,FALSE)</f>
        <v>62</v>
      </c>
      <c r="N345" t="str">
        <f>VLOOKUP($A345,'table 1008C'!$C$10:$O$796,AF$3,FALSE)</f>
        <v>..</v>
      </c>
      <c r="O345" t="str">
        <f>VLOOKUP($A345,'table 1008C'!$C$10:$O$796,AG$3,FALSE)</f>
        <v>..</v>
      </c>
      <c r="V345">
        <f>IF(D345="..","..",VLOOKUP($A345,'16-64 population'!$A$8:$L$432,V$3,FALSE))</f>
        <v>57248</v>
      </c>
      <c r="W345">
        <f>IF(E345="..","..",VLOOKUP($A345,'16-64 population'!$A$8:$L$432,W$3,FALSE))</f>
        <v>57320</v>
      </c>
      <c r="X345">
        <f>IF(F345="..","..",VLOOKUP($A345,'16-64 population'!$A$8:$L$432,X$3,FALSE))</f>
        <v>57156</v>
      </c>
      <c r="Y345">
        <f>IF(G345="..","..",VLOOKUP($A345,'16-64 population'!$A$8:$L$432,Y$3,FALSE))</f>
        <v>56477</v>
      </c>
      <c r="Z345">
        <f>IF(H345="..","..",VLOOKUP($A345,'16-64 population'!$A$8:$L$432,Z$3,FALSE))</f>
        <v>56290</v>
      </c>
      <c r="AA345">
        <f>IF(I345="..","..",VLOOKUP($A345,'16-64 population'!$A$8:$L$432,AA$3,FALSE))</f>
        <v>55919</v>
      </c>
      <c r="AB345">
        <f>IF(J345="..","..",VLOOKUP($A345,'16-64 population'!$A$8:$L$432,AB$3,FALSE))</f>
        <v>55591</v>
      </c>
      <c r="AC345">
        <f>IF(K345="..","..",VLOOKUP($A345,'16-64 population'!$A$8:$L$432,AC$3,FALSE))</f>
        <v>55586</v>
      </c>
      <c r="AD345">
        <f>IF(L345="..","..",VLOOKUP($A345,'16-64 population'!$A$8:$L$432,AD$3,FALSE))</f>
        <v>55420</v>
      </c>
      <c r="AE345">
        <f>IF(M345="..","..",VLOOKUP($A345,'16-64 population'!$A$8:$L$432,AE$3,FALSE))</f>
        <v>55565</v>
      </c>
      <c r="AF345" t="str">
        <f>IF(N345="..","..",VLOOKUP($A345,'16-64 population'!$A$8:$L$432,AF$3,FALSE))</f>
        <v>..</v>
      </c>
      <c r="AG345" t="str">
        <f>IF(O345="..","..",VLOOKUP($A345,'16-64 population'!$A$8:$M$432,AG$3,FALSE))</f>
        <v>..</v>
      </c>
      <c r="AM345">
        <f t="shared" si="56"/>
        <v>1.5371716042481833</v>
      </c>
      <c r="AN345">
        <f t="shared" si="57"/>
        <v>2.4075366364270763</v>
      </c>
      <c r="AO345">
        <f t="shared" si="58"/>
        <v>1.2247183147875988</v>
      </c>
      <c r="AP345">
        <f t="shared" si="59"/>
        <v>1.3987995113054872</v>
      </c>
      <c r="AQ345">
        <f t="shared" si="60"/>
        <v>0.9060223840824303</v>
      </c>
      <c r="AR345">
        <f t="shared" si="61"/>
        <v>1.9671310288095283</v>
      </c>
      <c r="AS345">
        <f t="shared" si="62"/>
        <v>1.331150725836916</v>
      </c>
      <c r="AT345">
        <f t="shared" si="63"/>
        <v>1.3672507465908683</v>
      </c>
      <c r="AU345">
        <f t="shared" si="64"/>
        <v>1.8044027426921689</v>
      </c>
      <c r="AV345">
        <f t="shared" si="65"/>
        <v>1.1158103122469181</v>
      </c>
      <c r="AW345" t="e">
        <f t="shared" si="66"/>
        <v>#VALUE!</v>
      </c>
      <c r="AX345" t="e">
        <f t="shared" si="66"/>
        <v>#VALUE!</v>
      </c>
    </row>
    <row r="346" spans="1:50" x14ac:dyDescent="0.3">
      <c r="A346" t="s">
        <v>137</v>
      </c>
      <c r="B346" t="str">
        <f>VLOOKUP($A346,class!$A$1:$B$455,2,FALSE)</f>
        <v>Shire District</v>
      </c>
      <c r="C346" t="str">
        <f>IFERROR(VLOOKUP($A346,classifications!A$3:C$334,3,FALSE),VLOOKUP($A346,classifications!I$2:K$28,3,FALSE))</f>
        <v>Urban with Significant Rural</v>
      </c>
      <c r="D346">
        <f>VLOOKUP($A346,'table 1008C'!$C$10:$O$796,V$3,FALSE)</f>
        <v>25</v>
      </c>
      <c r="E346">
        <f>VLOOKUP($A346,'table 1008C'!$C$10:$O$796,W$3,FALSE)</f>
        <v>29</v>
      </c>
      <c r="F346">
        <f>VLOOKUP($A346,'table 1008C'!$C$10:$O$796,X$3,FALSE)</f>
        <v>154</v>
      </c>
      <c r="G346">
        <f>VLOOKUP($A346,'table 1008C'!$C$10:$O$796,Y$3,FALSE)</f>
        <v>81</v>
      </c>
      <c r="H346">
        <f>VLOOKUP($A346,'table 1008C'!$C$10:$O$796,Z$3,FALSE)</f>
        <v>62</v>
      </c>
      <c r="I346">
        <f>VLOOKUP($A346,'table 1008C'!$C$10:$O$796,AA$3,FALSE)</f>
        <v>10</v>
      </c>
      <c r="J346">
        <f>VLOOKUP($A346,'table 1008C'!$C$10:$O$796,AB$3,FALSE)</f>
        <v>92</v>
      </c>
      <c r="K346">
        <f>VLOOKUP($A346,'table 1008C'!$C$10:$O$796,AC$3,FALSE)</f>
        <v>104</v>
      </c>
      <c r="L346">
        <f>VLOOKUP($A346,'table 1008C'!$C$10:$O$796,AD$3,FALSE)</f>
        <v>51</v>
      </c>
      <c r="M346">
        <f>VLOOKUP($A346,'table 1008C'!$C$10:$O$796,AE$3,FALSE)</f>
        <v>23</v>
      </c>
      <c r="N346">
        <f>VLOOKUP($A346,'table 1008C'!$C$10:$O$796,AF$3,FALSE)</f>
        <v>227</v>
      </c>
      <c r="O346">
        <f>VLOOKUP($A346,'table 1008C'!$C$10:$O$796,AG$3,FALSE)</f>
        <v>133</v>
      </c>
      <c r="V346">
        <f>IF(D346="..","..",VLOOKUP($A346,'16-64 population'!$A$8:$L$432,V$3,FALSE))</f>
        <v>70100</v>
      </c>
      <c r="W346">
        <f>IF(E346="..","..",VLOOKUP($A346,'16-64 population'!$A$8:$L$432,W$3,FALSE))</f>
        <v>70035</v>
      </c>
      <c r="X346">
        <f>IF(F346="..","..",VLOOKUP($A346,'16-64 population'!$A$8:$L$432,X$3,FALSE))</f>
        <v>69617</v>
      </c>
      <c r="Y346">
        <f>IF(G346="..","..",VLOOKUP($A346,'16-64 population'!$A$8:$L$432,Y$3,FALSE))</f>
        <v>69096</v>
      </c>
      <c r="Z346">
        <f>IF(H346="..","..",VLOOKUP($A346,'16-64 population'!$A$8:$L$432,Z$3,FALSE))</f>
        <v>68930</v>
      </c>
      <c r="AA346">
        <f>IF(I346="..","..",VLOOKUP($A346,'16-64 population'!$A$8:$L$432,AA$3,FALSE))</f>
        <v>68994</v>
      </c>
      <c r="AB346">
        <f>IF(J346="..","..",VLOOKUP($A346,'16-64 population'!$A$8:$L$432,AB$3,FALSE))</f>
        <v>69179</v>
      </c>
      <c r="AC346">
        <f>IF(K346="..","..",VLOOKUP($A346,'16-64 population'!$A$8:$L$432,AC$3,FALSE))</f>
        <v>69367</v>
      </c>
      <c r="AD346">
        <f>IF(L346="..","..",VLOOKUP($A346,'16-64 population'!$A$8:$L$432,AD$3,FALSE))</f>
        <v>69713</v>
      </c>
      <c r="AE346">
        <f>IF(M346="..","..",VLOOKUP($A346,'16-64 population'!$A$8:$L$432,AE$3,FALSE))</f>
        <v>69346</v>
      </c>
      <c r="AF346">
        <f>IF(N346="..","..",VLOOKUP($A346,'16-64 population'!$A$8:$L$432,AF$3,FALSE))</f>
        <v>69236</v>
      </c>
      <c r="AG346">
        <f>IF(O346="..","..",VLOOKUP($A346,'16-64 population'!$A$8:$M$432,AG$3,FALSE))</f>
        <v>69234</v>
      </c>
      <c r="AM346">
        <f t="shared" si="56"/>
        <v>0.35663338088445079</v>
      </c>
      <c r="AN346">
        <f t="shared" si="57"/>
        <v>0.41407867494824019</v>
      </c>
      <c r="AO346">
        <f t="shared" si="58"/>
        <v>2.2121033655572631</v>
      </c>
      <c r="AP346">
        <f t="shared" si="59"/>
        <v>1.1722820423758249</v>
      </c>
      <c r="AQ346">
        <f t="shared" si="60"/>
        <v>0.89946322356013342</v>
      </c>
      <c r="AR346">
        <f t="shared" si="61"/>
        <v>0.14494013972229469</v>
      </c>
      <c r="AS346">
        <f t="shared" si="62"/>
        <v>1.3298833461021409</v>
      </c>
      <c r="AT346">
        <f t="shared" si="63"/>
        <v>1.4992719881211527</v>
      </c>
      <c r="AU346">
        <f t="shared" si="64"/>
        <v>0.73157086913488167</v>
      </c>
      <c r="AV346">
        <f t="shared" si="65"/>
        <v>0.33167017564098866</v>
      </c>
      <c r="AW346">
        <f t="shared" si="66"/>
        <v>3.2786411693338722</v>
      </c>
      <c r="AX346">
        <f t="shared" si="66"/>
        <v>1.9210214634428173</v>
      </c>
    </row>
    <row r="347" spans="1:50" x14ac:dyDescent="0.3">
      <c r="A347" t="s">
        <v>251</v>
      </c>
      <c r="B347" t="str">
        <f>VLOOKUP($A347,class!$A$1:$B$455,2,FALSE)</f>
        <v>Shire District</v>
      </c>
      <c r="C347" t="str">
        <f>IFERROR(VLOOKUP($A347,classifications!A$3:C$334,3,FALSE),VLOOKUP($A347,classifications!I$2:K$28,3,FALSE))</f>
        <v>Predominantly Rural</v>
      </c>
      <c r="D347">
        <f>VLOOKUP($A347,'table 1008C'!$C$10:$O$796,V$3,FALSE)</f>
        <v>115</v>
      </c>
      <c r="E347">
        <f>VLOOKUP($A347,'table 1008C'!$C$10:$O$796,W$3,FALSE)</f>
        <v>251</v>
      </c>
      <c r="F347">
        <f>VLOOKUP($A347,'table 1008C'!$C$10:$O$796,X$3,FALSE)</f>
        <v>35</v>
      </c>
      <c r="G347">
        <f>VLOOKUP($A347,'table 1008C'!$C$10:$O$796,Y$3,FALSE)</f>
        <v>62</v>
      </c>
      <c r="H347">
        <f>VLOOKUP($A347,'table 1008C'!$C$10:$O$796,Z$3,FALSE)</f>
        <v>38</v>
      </c>
      <c r="I347">
        <f>VLOOKUP($A347,'table 1008C'!$C$10:$O$796,AA$3,FALSE)</f>
        <v>84</v>
      </c>
      <c r="J347">
        <f>VLOOKUP($A347,'table 1008C'!$C$10:$O$796,AB$3,FALSE)</f>
        <v>5</v>
      </c>
      <c r="K347">
        <f>VLOOKUP($A347,'table 1008C'!$C$10:$O$796,AC$3,FALSE)</f>
        <v>55</v>
      </c>
      <c r="L347">
        <f>VLOOKUP($A347,'table 1008C'!$C$10:$O$796,AD$3,FALSE)</f>
        <v>31</v>
      </c>
      <c r="M347">
        <f>VLOOKUP($A347,'table 1008C'!$C$10:$O$796,AE$3,FALSE)</f>
        <v>59</v>
      </c>
      <c r="N347">
        <f>VLOOKUP($A347,'table 1008C'!$C$10:$O$796,AF$3,FALSE)</f>
        <v>162</v>
      </c>
      <c r="O347">
        <f>VLOOKUP($A347,'table 1008C'!$C$10:$O$796,AG$3,FALSE)</f>
        <v>27</v>
      </c>
      <c r="V347">
        <f>IF(D347="..","..",VLOOKUP($A347,'16-64 population'!$A$8:$L$432,V$3,FALSE))</f>
        <v>55071</v>
      </c>
      <c r="W347">
        <f>IF(E347="..","..",VLOOKUP($A347,'16-64 population'!$A$8:$L$432,W$3,FALSE))</f>
        <v>55290</v>
      </c>
      <c r="X347">
        <f>IF(F347="..","..",VLOOKUP($A347,'16-64 population'!$A$8:$L$432,X$3,FALSE))</f>
        <v>55106</v>
      </c>
      <c r="Y347">
        <f>IF(G347="..","..",VLOOKUP($A347,'16-64 population'!$A$8:$L$432,Y$3,FALSE))</f>
        <v>54900</v>
      </c>
      <c r="Z347">
        <f>IF(H347="..","..",VLOOKUP($A347,'16-64 population'!$A$8:$L$432,Z$3,FALSE))</f>
        <v>54966</v>
      </c>
      <c r="AA347">
        <f>IF(I347="..","..",VLOOKUP($A347,'16-64 population'!$A$8:$L$432,AA$3,FALSE))</f>
        <v>55056</v>
      </c>
      <c r="AB347">
        <f>IF(J347="..","..",VLOOKUP($A347,'16-64 population'!$A$8:$L$432,AB$3,FALSE))</f>
        <v>55393</v>
      </c>
      <c r="AC347">
        <f>IF(K347="..","..",VLOOKUP($A347,'16-64 population'!$A$8:$L$432,AC$3,FALSE))</f>
        <v>55500</v>
      </c>
      <c r="AD347">
        <f>IF(L347="..","..",VLOOKUP($A347,'16-64 population'!$A$8:$L$432,AD$3,FALSE))</f>
        <v>55399</v>
      </c>
      <c r="AE347">
        <f>IF(M347="..","..",VLOOKUP($A347,'16-64 population'!$A$8:$L$432,AE$3,FALSE))</f>
        <v>55391</v>
      </c>
      <c r="AF347">
        <f>IF(N347="..","..",VLOOKUP($A347,'16-64 population'!$A$8:$L$432,AF$3,FALSE))</f>
        <v>55467</v>
      </c>
      <c r="AG347">
        <f>IF(O347="..","..",VLOOKUP($A347,'16-64 population'!$A$8:$M$432,AG$3,FALSE))</f>
        <v>55540</v>
      </c>
      <c r="AM347">
        <f t="shared" si="56"/>
        <v>2.0882133972508217</v>
      </c>
      <c r="AN347">
        <f t="shared" si="57"/>
        <v>4.5396997648761079</v>
      </c>
      <c r="AO347">
        <f t="shared" si="58"/>
        <v>0.63513954923238847</v>
      </c>
      <c r="AP347">
        <f t="shared" si="59"/>
        <v>1.1293260473588342</v>
      </c>
      <c r="AQ347">
        <f t="shared" si="60"/>
        <v>0.69133646254047953</v>
      </c>
      <c r="AR347">
        <f t="shared" si="61"/>
        <v>1.5257192676547515</v>
      </c>
      <c r="AS347">
        <f t="shared" si="62"/>
        <v>9.0264112794035345E-2</v>
      </c>
      <c r="AT347">
        <f t="shared" si="63"/>
        <v>0.99099099099099097</v>
      </c>
      <c r="AU347">
        <f t="shared" si="64"/>
        <v>0.55957688766945246</v>
      </c>
      <c r="AV347">
        <f t="shared" si="65"/>
        <v>1.0651549890776479</v>
      </c>
      <c r="AW347">
        <f t="shared" si="66"/>
        <v>2.9206555249067012</v>
      </c>
      <c r="AX347">
        <f t="shared" si="66"/>
        <v>0.48613611811307167</v>
      </c>
    </row>
    <row r="348" spans="1:50" x14ac:dyDescent="0.3">
      <c r="A348" t="s">
        <v>85</v>
      </c>
      <c r="B348" t="str">
        <f>VLOOKUP($A348,class!$A$1:$B$455,2,FALSE)</f>
        <v>Shire District</v>
      </c>
      <c r="C348" t="str">
        <f>IFERROR(VLOOKUP($A348,classifications!A$3:C$334,3,FALSE),VLOOKUP($A348,classifications!I$2:K$28,3,FALSE))</f>
        <v>Predominantly Rural</v>
      </c>
      <c r="D348">
        <f>VLOOKUP($A348,'table 1008C'!$C$10:$O$796,V$3,FALSE)</f>
        <v>85</v>
      </c>
      <c r="E348">
        <f>VLOOKUP($A348,'table 1008C'!$C$10:$O$796,W$3,FALSE)</f>
        <v>165</v>
      </c>
      <c r="F348">
        <f>VLOOKUP($A348,'table 1008C'!$C$10:$O$796,X$3,FALSE)</f>
        <v>176</v>
      </c>
      <c r="G348">
        <f>VLOOKUP($A348,'table 1008C'!$C$10:$O$796,Y$3,FALSE)</f>
        <v>21</v>
      </c>
      <c r="H348">
        <f>VLOOKUP($A348,'table 1008C'!$C$10:$O$796,Z$3,FALSE)</f>
        <v>54</v>
      </c>
      <c r="I348">
        <f>VLOOKUP($A348,'table 1008C'!$C$10:$O$796,AA$3,FALSE)</f>
        <v>75</v>
      </c>
      <c r="J348">
        <f>VLOOKUP($A348,'table 1008C'!$C$10:$O$796,AB$3,FALSE)</f>
        <v>96</v>
      </c>
      <c r="K348">
        <f>VLOOKUP($A348,'table 1008C'!$C$10:$O$796,AC$3,FALSE)</f>
        <v>55</v>
      </c>
      <c r="L348">
        <f>VLOOKUP($A348,'table 1008C'!$C$10:$O$796,AD$3,FALSE)</f>
        <v>191</v>
      </c>
      <c r="M348">
        <f>VLOOKUP($A348,'table 1008C'!$C$10:$O$796,AE$3,FALSE)</f>
        <v>115</v>
      </c>
      <c r="N348">
        <f>VLOOKUP($A348,'table 1008C'!$C$10:$O$796,AF$3,FALSE)</f>
        <v>372</v>
      </c>
      <c r="O348">
        <f>VLOOKUP($A348,'table 1008C'!$C$10:$O$796,AG$3,FALSE)</f>
        <v>548</v>
      </c>
      <c r="V348">
        <f>IF(D348="..","..",VLOOKUP($A348,'16-64 population'!$A$8:$L$432,V$3,FALSE))</f>
        <v>66136</v>
      </c>
      <c r="W348">
        <f>IF(E348="..","..",VLOOKUP($A348,'16-64 population'!$A$8:$L$432,W$3,FALSE))</f>
        <v>66310</v>
      </c>
      <c r="X348">
        <f>IF(F348="..","..",VLOOKUP($A348,'16-64 population'!$A$8:$L$432,X$3,FALSE))</f>
        <v>66459</v>
      </c>
      <c r="Y348">
        <f>IF(G348="..","..",VLOOKUP($A348,'16-64 population'!$A$8:$L$432,Y$3,FALSE))</f>
        <v>66985</v>
      </c>
      <c r="Z348">
        <f>IF(H348="..","..",VLOOKUP($A348,'16-64 population'!$A$8:$L$432,Z$3,FALSE))</f>
        <v>66871</v>
      </c>
      <c r="AA348">
        <f>IF(I348="..","..",VLOOKUP($A348,'16-64 population'!$A$8:$L$432,AA$3,FALSE))</f>
        <v>66429</v>
      </c>
      <c r="AB348">
        <f>IF(J348="..","..",VLOOKUP($A348,'16-64 population'!$A$8:$L$432,AB$3,FALSE))</f>
        <v>66251</v>
      </c>
      <c r="AC348">
        <f>IF(K348="..","..",VLOOKUP($A348,'16-64 population'!$A$8:$L$432,AC$3,FALSE))</f>
        <v>65910</v>
      </c>
      <c r="AD348">
        <f>IF(L348="..","..",VLOOKUP($A348,'16-64 population'!$A$8:$L$432,AD$3,FALSE))</f>
        <v>65943</v>
      </c>
      <c r="AE348">
        <f>IF(M348="..","..",VLOOKUP($A348,'16-64 population'!$A$8:$L$432,AE$3,FALSE))</f>
        <v>65821</v>
      </c>
      <c r="AF348">
        <f>IF(N348="..","..",VLOOKUP($A348,'16-64 population'!$A$8:$L$432,AF$3,FALSE))</f>
        <v>66060</v>
      </c>
      <c r="AG348">
        <f>IF(O348="..","..",VLOOKUP($A348,'16-64 population'!$A$8:$M$432,AG$3,FALSE))</f>
        <v>66557</v>
      </c>
      <c r="AM348">
        <f t="shared" si="56"/>
        <v>1.2852304342566834</v>
      </c>
      <c r="AN348">
        <f t="shared" si="57"/>
        <v>2.4883124717237219</v>
      </c>
      <c r="AO348">
        <f t="shared" si="58"/>
        <v>2.6482492965587805</v>
      </c>
      <c r="AP348">
        <f t="shared" si="59"/>
        <v>0.31350302306486527</v>
      </c>
      <c r="AQ348">
        <f t="shared" si="60"/>
        <v>0.80752493607094267</v>
      </c>
      <c r="AR348">
        <f t="shared" si="61"/>
        <v>1.1290249740324256</v>
      </c>
      <c r="AS348">
        <f t="shared" si="62"/>
        <v>1.4490347315512218</v>
      </c>
      <c r="AT348">
        <f t="shared" si="63"/>
        <v>0.83447124867243216</v>
      </c>
      <c r="AU348">
        <f t="shared" si="64"/>
        <v>2.8964408655960452</v>
      </c>
      <c r="AV348">
        <f t="shared" si="65"/>
        <v>1.747162759605597</v>
      </c>
      <c r="AW348">
        <f t="shared" si="66"/>
        <v>5.6312443233424156</v>
      </c>
      <c r="AX348">
        <f t="shared" si="66"/>
        <v>8.2335441801763896</v>
      </c>
    </row>
    <row r="349" spans="1:50" x14ac:dyDescent="0.3">
      <c r="A349" t="s">
        <v>134</v>
      </c>
      <c r="B349" t="str">
        <f>VLOOKUP($A349,class!$A$1:$B$455,2,FALSE)</f>
        <v>Shire District</v>
      </c>
      <c r="C349" t="str">
        <f>IFERROR(VLOOKUP($A349,classifications!A$3:C$334,3,FALSE),VLOOKUP($A349,classifications!I$2:K$28,3,FALSE))</f>
        <v>Predominantly Rural</v>
      </c>
      <c r="D349">
        <f>VLOOKUP($A349,'table 1008C'!$C$10:$O$796,V$3,FALSE)</f>
        <v>45</v>
      </c>
      <c r="E349">
        <f>VLOOKUP($A349,'table 1008C'!$C$10:$O$796,W$3,FALSE)</f>
        <v>14</v>
      </c>
      <c r="F349">
        <f>VLOOKUP($A349,'table 1008C'!$C$10:$O$796,X$3,FALSE)</f>
        <v>59</v>
      </c>
      <c r="G349">
        <f>VLOOKUP($A349,'table 1008C'!$C$10:$O$796,Y$3,FALSE)</f>
        <v>8</v>
      </c>
      <c r="H349">
        <f>VLOOKUP($A349,'table 1008C'!$C$10:$O$796,Z$3,FALSE)</f>
        <v>90</v>
      </c>
      <c r="I349">
        <f>VLOOKUP($A349,'table 1008C'!$C$10:$O$796,AA$3,FALSE)</f>
        <v>30</v>
      </c>
      <c r="J349">
        <f>VLOOKUP($A349,'table 1008C'!$C$10:$O$796,AB$3,FALSE)</f>
        <v>21</v>
      </c>
      <c r="K349">
        <f>VLOOKUP($A349,'table 1008C'!$C$10:$O$796,AC$3,FALSE)</f>
        <v>20</v>
      </c>
      <c r="L349">
        <f>VLOOKUP($A349,'table 1008C'!$C$10:$O$796,AD$3,FALSE)</f>
        <v>21</v>
      </c>
      <c r="M349">
        <f>VLOOKUP($A349,'table 1008C'!$C$10:$O$796,AE$3,FALSE)</f>
        <v>2</v>
      </c>
      <c r="N349" t="str">
        <f>VLOOKUP($A349,'table 1008C'!$C$10:$O$796,AF$3,FALSE)</f>
        <v>..</v>
      </c>
      <c r="O349" t="str">
        <f>VLOOKUP($A349,'table 1008C'!$C$10:$O$796,AG$3,FALSE)</f>
        <v>..</v>
      </c>
      <c r="V349">
        <f>IF(D349="..","..",VLOOKUP($A349,'16-64 population'!$A$8:$L$432,V$3,FALSE))</f>
        <v>20213</v>
      </c>
      <c r="W349">
        <f>IF(E349="..","..",VLOOKUP($A349,'16-64 population'!$A$8:$L$432,W$3,FALSE))</f>
        <v>20080</v>
      </c>
      <c r="X349">
        <f>IF(F349="..","..",VLOOKUP($A349,'16-64 population'!$A$8:$L$432,X$3,FALSE))</f>
        <v>19684</v>
      </c>
      <c r="Y349">
        <f>IF(G349="..","..",VLOOKUP($A349,'16-64 population'!$A$8:$L$432,Y$3,FALSE))</f>
        <v>19350</v>
      </c>
      <c r="Z349">
        <f>IF(H349="..","..",VLOOKUP($A349,'16-64 population'!$A$8:$L$432,Z$3,FALSE))</f>
        <v>18979</v>
      </c>
      <c r="AA349">
        <f>IF(I349="..","..",VLOOKUP($A349,'16-64 population'!$A$8:$L$432,AA$3,FALSE))</f>
        <v>18740</v>
      </c>
      <c r="AB349">
        <f>IF(J349="..","..",VLOOKUP($A349,'16-64 population'!$A$8:$L$432,AB$3,FALSE))</f>
        <v>18597</v>
      </c>
      <c r="AC349">
        <f>IF(K349="..","..",VLOOKUP($A349,'16-64 population'!$A$8:$L$432,AC$3,FALSE))</f>
        <v>18357</v>
      </c>
      <c r="AD349">
        <f>IF(L349="..","..",VLOOKUP($A349,'16-64 population'!$A$8:$L$432,AD$3,FALSE))</f>
        <v>18400</v>
      </c>
      <c r="AE349">
        <f>IF(M349="..","..",VLOOKUP($A349,'16-64 population'!$A$8:$L$432,AE$3,FALSE))</f>
        <v>18229</v>
      </c>
      <c r="AF349" t="str">
        <f>IF(N349="..","..",VLOOKUP($A349,'16-64 population'!$A$8:$L$432,AF$3,FALSE))</f>
        <v>..</v>
      </c>
      <c r="AG349" t="str">
        <f>IF(O349="..","..",VLOOKUP($A349,'16-64 population'!$A$8:$M$432,AG$3,FALSE))</f>
        <v>..</v>
      </c>
      <c r="AM349">
        <f t="shared" si="56"/>
        <v>2.2262900113788153</v>
      </c>
      <c r="AN349">
        <f t="shared" si="57"/>
        <v>0.6972111553784861</v>
      </c>
      <c r="AO349">
        <f t="shared" si="58"/>
        <v>2.9973582605161551</v>
      </c>
      <c r="AP349">
        <f t="shared" si="59"/>
        <v>0.41343669250645992</v>
      </c>
      <c r="AQ349">
        <f t="shared" si="60"/>
        <v>4.7420833552874235</v>
      </c>
      <c r="AR349">
        <f t="shared" si="61"/>
        <v>1.6008537886873</v>
      </c>
      <c r="AS349">
        <f t="shared" si="62"/>
        <v>1.1292143894176478</v>
      </c>
      <c r="AT349">
        <f t="shared" si="63"/>
        <v>1.0895026420439069</v>
      </c>
      <c r="AU349">
        <f t="shared" si="64"/>
        <v>1.1413043478260871</v>
      </c>
      <c r="AV349">
        <f t="shared" si="65"/>
        <v>0.10971528882549784</v>
      </c>
      <c r="AW349" t="e">
        <f t="shared" si="66"/>
        <v>#VALUE!</v>
      </c>
      <c r="AX349" t="e">
        <f t="shared" si="66"/>
        <v>#VALUE!</v>
      </c>
    </row>
    <row r="350" spans="1:50" x14ac:dyDescent="0.3">
      <c r="A350" t="s">
        <v>373</v>
      </c>
      <c r="B350" t="str">
        <f>VLOOKUP($A350,class!$A$1:$B$455,2,FALSE)</f>
        <v>Shire District</v>
      </c>
      <c r="C350" t="str">
        <f>IFERROR(VLOOKUP($A350,classifications!A$3:C$334,3,FALSE),VLOOKUP($A350,classifications!I$2:K$28,3,FALSE))</f>
        <v>Predominantly Rural</v>
      </c>
      <c r="D350" t="str">
        <f>VLOOKUP($A350,'table 1008C'!$C$10:$O$796,V$3,FALSE)</f>
        <v>..</v>
      </c>
      <c r="E350" t="str">
        <f>VLOOKUP($A350,'table 1008C'!$C$10:$O$796,W$3,FALSE)</f>
        <v>..</v>
      </c>
      <c r="F350" t="str">
        <f>VLOOKUP($A350,'table 1008C'!$C$10:$O$796,X$3,FALSE)</f>
        <v>..</v>
      </c>
      <c r="G350" t="str">
        <f>VLOOKUP($A350,'table 1008C'!$C$10:$O$796,Y$3,FALSE)</f>
        <v>..</v>
      </c>
      <c r="H350" t="str">
        <f>VLOOKUP($A350,'table 1008C'!$C$10:$O$796,Z$3,FALSE)</f>
        <v>..</v>
      </c>
      <c r="I350" t="str">
        <f>VLOOKUP($A350,'table 1008C'!$C$10:$O$796,AA$3,FALSE)</f>
        <v>..</v>
      </c>
      <c r="J350" t="str">
        <f>VLOOKUP($A350,'table 1008C'!$C$10:$O$796,AB$3,FALSE)</f>
        <v>..</v>
      </c>
      <c r="K350" t="str">
        <f>VLOOKUP($A350,'table 1008C'!$C$10:$O$796,AC$3,FALSE)</f>
        <v>..</v>
      </c>
      <c r="L350" t="str">
        <f>VLOOKUP($A350,'table 1008C'!$C$10:$O$796,AD$3,FALSE)</f>
        <v>..</v>
      </c>
      <c r="M350" t="str">
        <f>VLOOKUP($A350,'table 1008C'!$C$10:$O$796,AE$3,FALSE)</f>
        <v>..</v>
      </c>
      <c r="N350">
        <f>VLOOKUP($A350,'table 1008C'!$C$10:$O$796,AF$3,FALSE)</f>
        <v>259</v>
      </c>
      <c r="O350">
        <f>VLOOKUP($A350,'table 1008C'!$C$10:$O$796,AG$3,FALSE)</f>
        <v>399</v>
      </c>
      <c r="V350" t="str">
        <f>IF(D350="..","..",VLOOKUP($A350,'16-64 population'!$A$8:$L$432,V$3,FALSE))</f>
        <v>..</v>
      </c>
      <c r="W350" t="str">
        <f>IF(E350="..","..",VLOOKUP($A350,'16-64 population'!$A$8:$L$432,W$3,FALSE))</f>
        <v>..</v>
      </c>
      <c r="X350" t="str">
        <f>IF(F350="..","..",VLOOKUP($A350,'16-64 population'!$A$8:$L$432,X$3,FALSE))</f>
        <v>..</v>
      </c>
      <c r="Y350" t="str">
        <f>IF(G350="..","..",VLOOKUP($A350,'16-64 population'!$A$8:$L$432,Y$3,FALSE))</f>
        <v>..</v>
      </c>
      <c r="Z350" t="str">
        <f>IF(H350="..","..",VLOOKUP($A350,'16-64 population'!$A$8:$L$432,Z$3,FALSE))</f>
        <v>..</v>
      </c>
      <c r="AA350" t="str">
        <f>IF(I350="..","..",VLOOKUP($A350,'16-64 population'!$A$8:$L$432,AA$3,FALSE))</f>
        <v>..</v>
      </c>
      <c r="AB350" t="str">
        <f>IF(J350="..","..",VLOOKUP($A350,'16-64 population'!$A$8:$L$432,AB$3,FALSE))</f>
        <v>..</v>
      </c>
      <c r="AC350" t="str">
        <f>IF(K350="..","..",VLOOKUP($A350,'16-64 population'!$A$8:$L$432,AC$3,FALSE))</f>
        <v>..</v>
      </c>
      <c r="AD350" t="str">
        <f>IF(L350="..","..",VLOOKUP($A350,'16-64 population'!$A$8:$L$432,AD$3,FALSE))</f>
        <v>..</v>
      </c>
      <c r="AE350" t="str">
        <f>IF(M350="..","..",VLOOKUP($A350,'16-64 population'!$A$8:$L$432,AE$3,FALSE))</f>
        <v>..</v>
      </c>
      <c r="AF350">
        <f>IF(N350="..","..",VLOOKUP($A350,'16-64 population'!$A$8:$L$432,AF$3,FALSE))</f>
        <v>106254</v>
      </c>
      <c r="AG350">
        <f>IF(O350="..","..",VLOOKUP($A350,'16-64 population'!$A$8:$M$432,AG$3,FALSE))</f>
        <v>105054</v>
      </c>
      <c r="AM350" t="e">
        <f t="shared" si="56"/>
        <v>#VALUE!</v>
      </c>
      <c r="AN350" t="e">
        <f t="shared" si="57"/>
        <v>#VALUE!</v>
      </c>
      <c r="AO350" t="e">
        <f t="shared" si="58"/>
        <v>#VALUE!</v>
      </c>
      <c r="AP350" t="e">
        <f t="shared" si="59"/>
        <v>#VALUE!</v>
      </c>
      <c r="AQ350" t="e">
        <f t="shared" si="60"/>
        <v>#VALUE!</v>
      </c>
      <c r="AR350" t="e">
        <f t="shared" si="61"/>
        <v>#VALUE!</v>
      </c>
      <c r="AS350" t="e">
        <f t="shared" si="62"/>
        <v>#VALUE!</v>
      </c>
      <c r="AT350" t="e">
        <f t="shared" si="63"/>
        <v>#VALUE!</v>
      </c>
      <c r="AU350" t="e">
        <f t="shared" si="64"/>
        <v>#VALUE!</v>
      </c>
      <c r="AV350" t="e">
        <f t="shared" si="65"/>
        <v>#VALUE!</v>
      </c>
      <c r="AW350">
        <f t="shared" si="66"/>
        <v>2.4375552920360644</v>
      </c>
      <c r="AX350">
        <f t="shared" si="66"/>
        <v>3.798046718830316</v>
      </c>
    </row>
    <row r="351" spans="1:50" x14ac:dyDescent="0.3">
      <c r="A351" t="s">
        <v>334</v>
      </c>
      <c r="B351" t="str">
        <f>VLOOKUP($A351,class!$A$1:$B$455,2,FALSE)</f>
        <v>Shire County</v>
      </c>
      <c r="C351" t="str">
        <f>IFERROR(VLOOKUP($A351,classifications!A$3:C$334,3,FALSE),VLOOKUP($A351,classifications!I$2:K$28,3,FALSE))</f>
        <v>Predominantly Urban</v>
      </c>
      <c r="D351">
        <f>VLOOKUP($A351,'table 1008C'!$C$10:$O$796,V$3,FALSE)</f>
        <v>787</v>
      </c>
      <c r="E351">
        <f>VLOOKUP($A351,'table 1008C'!$C$10:$O$796,W$3,FALSE)</f>
        <v>860</v>
      </c>
      <c r="F351">
        <f>VLOOKUP($A351,'table 1008C'!$C$10:$O$796,X$3,FALSE)</f>
        <v>870</v>
      </c>
      <c r="G351">
        <f>VLOOKUP($A351,'table 1008C'!$C$10:$O$796,Y$3,FALSE)</f>
        <v>585</v>
      </c>
      <c r="H351">
        <f>VLOOKUP($A351,'table 1008C'!$C$10:$O$796,Z$3,FALSE)</f>
        <v>760</v>
      </c>
      <c r="I351">
        <f>VLOOKUP($A351,'table 1008C'!$C$10:$O$796,AA$3,FALSE)</f>
        <v>1228</v>
      </c>
      <c r="J351">
        <f>VLOOKUP($A351,'table 1008C'!$C$10:$O$796,AB$3,FALSE)</f>
        <v>521</v>
      </c>
      <c r="K351">
        <f>VLOOKUP($A351,'table 1008C'!$C$10:$O$796,AC$3,FALSE)</f>
        <v>745</v>
      </c>
      <c r="L351">
        <f>VLOOKUP($A351,'table 1008C'!$C$10:$O$796,AD$3,FALSE)</f>
        <v>1128</v>
      </c>
      <c r="M351">
        <f>VLOOKUP($A351,'table 1008C'!$C$10:$O$796,AE$3,FALSE)</f>
        <v>1238</v>
      </c>
      <c r="N351">
        <f>VLOOKUP($A351,'table 1008C'!$C$10:$O$796,AF$3,FALSE)</f>
        <v>1070</v>
      </c>
      <c r="O351">
        <f>VLOOKUP($A351,'table 1008C'!$C$10:$O$796,AG$3,FALSE)</f>
        <v>1011</v>
      </c>
      <c r="V351">
        <f>IF(D351="..","..",VLOOKUP($A351,'16-64 population'!$A$8:$L$432,V$3,FALSE))</f>
        <v>491292</v>
      </c>
      <c r="W351">
        <f>IF(E351="..","..",VLOOKUP($A351,'16-64 population'!$A$8:$L$432,W$3,FALSE))</f>
        <v>494315</v>
      </c>
      <c r="X351">
        <f>IF(F351="..","..",VLOOKUP($A351,'16-64 population'!$A$8:$L$432,X$3,FALSE))</f>
        <v>495650</v>
      </c>
      <c r="Y351">
        <f>IF(G351="..","..",VLOOKUP($A351,'16-64 population'!$A$8:$L$432,Y$3,FALSE))</f>
        <v>494472</v>
      </c>
      <c r="Z351">
        <f>IF(H351="..","..",VLOOKUP($A351,'16-64 population'!$A$8:$L$432,Z$3,FALSE))</f>
        <v>495165</v>
      </c>
      <c r="AA351">
        <f>IF(I351="..","..",VLOOKUP($A351,'16-64 population'!$A$8:$L$432,AA$3,FALSE))</f>
        <v>496690</v>
      </c>
      <c r="AB351">
        <f>IF(J351="..","..",VLOOKUP($A351,'16-64 population'!$A$8:$L$432,AB$3,FALSE))</f>
        <v>500058</v>
      </c>
      <c r="AC351">
        <f>IF(K351="..","..",VLOOKUP($A351,'16-64 population'!$A$8:$L$432,AC$3,FALSE))</f>
        <v>503413</v>
      </c>
      <c r="AD351">
        <f>IF(L351="..","..",VLOOKUP($A351,'16-64 population'!$A$8:$L$432,AD$3,FALSE))</f>
        <v>504531</v>
      </c>
      <c r="AE351">
        <f>IF(M351="..","..",VLOOKUP($A351,'16-64 population'!$A$8:$L$432,AE$3,FALSE))</f>
        <v>506471</v>
      </c>
      <c r="AF351">
        <f>IF(N351="..","..",VLOOKUP($A351,'16-64 population'!$A$8:$L$432,AF$3,FALSE))</f>
        <v>507009</v>
      </c>
      <c r="AG351">
        <f>IF(O351="..","..",VLOOKUP($A351,'16-64 population'!$A$8:$M$432,AG$3,FALSE))</f>
        <v>507785</v>
      </c>
      <c r="AM351">
        <f t="shared" ref="AM351:AM370" si="67">D351/(V351/1000)</f>
        <v>1.6018986671877418</v>
      </c>
      <c r="AN351">
        <f t="shared" ref="AN351:AN370" si="68">E351/(W351/1000)</f>
        <v>1.7397813135348916</v>
      </c>
      <c r="AO351">
        <f t="shared" ref="AO351:AO370" si="69">F351/(X351/1000)</f>
        <v>1.7552708564511248</v>
      </c>
      <c r="AP351">
        <f t="shared" ref="AP351:AP370" si="70">G351/(Y351/1000)</f>
        <v>1.1830801339610737</v>
      </c>
      <c r="AQ351">
        <f t="shared" ref="AQ351:AQ370" si="71">H351/(Z351/1000)</f>
        <v>1.534841921379742</v>
      </c>
      <c r="AR351">
        <f t="shared" ref="AR351:AR370" si="72">I351/(AA351/1000)</f>
        <v>2.4723670700034228</v>
      </c>
      <c r="AS351">
        <f t="shared" ref="AS351:AS370" si="73">J351/(AB351/1000)</f>
        <v>1.0418791420195257</v>
      </c>
      <c r="AT351">
        <f t="shared" ref="AT351:AT370" si="74">K351/(AC351/1000)</f>
        <v>1.4798982147858717</v>
      </c>
      <c r="AU351">
        <f t="shared" ref="AU351:AU370" si="75">L351/(AD351/1000)</f>
        <v>2.2357397265975729</v>
      </c>
      <c r="AV351">
        <f t="shared" ref="AV351:AV370" si="76">M351/(AE351/1000)</f>
        <v>2.4443650278100817</v>
      </c>
      <c r="AW351">
        <f t="shared" ref="AW351:AW370" si="77">N351/(AF351/1000)</f>
        <v>2.11041618590597</v>
      </c>
      <c r="AX351">
        <f t="shared" ref="AX351:AX379" si="78">O351/(AG351/1000)</f>
        <v>1.991000128006932</v>
      </c>
    </row>
    <row r="352" spans="1:50" x14ac:dyDescent="0.3">
      <c r="A352" t="s">
        <v>187</v>
      </c>
      <c r="B352" t="str">
        <f>VLOOKUP($A352,class!$A$1:$B$455,2,FALSE)</f>
        <v>London Borough</v>
      </c>
      <c r="C352" t="str">
        <f>IFERROR(VLOOKUP($A352,classifications!A$3:C$334,3,FALSE),VLOOKUP($A352,classifications!I$2:K$28,3,FALSE))</f>
        <v>Predominantly Urban</v>
      </c>
      <c r="D352">
        <f>VLOOKUP($A352,'table 1008C'!$C$10:$O$796,V$3,FALSE)</f>
        <v>471</v>
      </c>
      <c r="E352">
        <f>VLOOKUP($A352,'table 1008C'!$C$10:$O$796,W$3,FALSE)</f>
        <v>577</v>
      </c>
      <c r="F352">
        <f>VLOOKUP($A352,'table 1008C'!$C$10:$O$796,X$3,FALSE)</f>
        <v>187</v>
      </c>
      <c r="G352">
        <f>VLOOKUP($A352,'table 1008C'!$C$10:$O$796,Y$3,FALSE)</f>
        <v>88</v>
      </c>
      <c r="H352">
        <f>VLOOKUP($A352,'table 1008C'!$C$10:$O$796,Z$3,FALSE)</f>
        <v>108</v>
      </c>
      <c r="I352">
        <f>VLOOKUP($A352,'table 1008C'!$C$10:$O$796,AA$3,FALSE)</f>
        <v>348</v>
      </c>
      <c r="J352">
        <f>VLOOKUP($A352,'table 1008C'!$C$10:$O$796,AB$3,FALSE)</f>
        <v>41</v>
      </c>
      <c r="K352">
        <f>VLOOKUP($A352,'table 1008C'!$C$10:$O$796,AC$3,FALSE)</f>
        <v>299</v>
      </c>
      <c r="L352">
        <f>VLOOKUP($A352,'table 1008C'!$C$10:$O$796,AD$3,FALSE)</f>
        <v>180</v>
      </c>
      <c r="M352">
        <f>VLOOKUP($A352,'table 1008C'!$C$10:$O$796,AE$3,FALSE)</f>
        <v>276</v>
      </c>
      <c r="N352">
        <f>VLOOKUP($A352,'table 1008C'!$C$10:$O$796,AF$3,FALSE)</f>
        <v>653</v>
      </c>
      <c r="O352">
        <f>VLOOKUP($A352,'table 1008C'!$C$10:$O$796,AG$3,FALSE)</f>
        <v>296</v>
      </c>
      <c r="V352">
        <f>IF(D352="..","..",VLOOKUP($A352,'16-64 population'!$A$8:$L$432,V$3,FALSE))</f>
        <v>161916</v>
      </c>
      <c r="W352">
        <f>IF(E352="..","..",VLOOKUP($A352,'16-64 population'!$A$8:$L$432,W$3,FALSE))</f>
        <v>160809</v>
      </c>
      <c r="X352">
        <f>IF(F352="..","..",VLOOKUP($A352,'16-64 population'!$A$8:$L$432,X$3,FALSE))</f>
        <v>162189</v>
      </c>
      <c r="Y352">
        <f>IF(G352="..","..",VLOOKUP($A352,'16-64 population'!$A$8:$L$432,Y$3,FALSE))</f>
        <v>163945</v>
      </c>
      <c r="Z352">
        <f>IF(H352="..","..",VLOOKUP($A352,'16-64 population'!$A$8:$L$432,Z$3,FALSE))</f>
        <v>163380</v>
      </c>
      <c r="AA352">
        <f>IF(I352="..","..",VLOOKUP($A352,'16-64 population'!$A$8:$L$432,AA$3,FALSE))</f>
        <v>165654</v>
      </c>
      <c r="AB352">
        <f>IF(J352="..","..",VLOOKUP($A352,'16-64 population'!$A$8:$L$432,AB$3,FALSE))</f>
        <v>171193</v>
      </c>
      <c r="AC352">
        <f>IF(K352="..","..",VLOOKUP($A352,'16-64 population'!$A$8:$L$432,AC$3,FALSE))</f>
        <v>173091</v>
      </c>
      <c r="AD352">
        <f>IF(L352="..","..",VLOOKUP($A352,'16-64 population'!$A$8:$L$432,AD$3,FALSE))</f>
        <v>173900</v>
      </c>
      <c r="AE352">
        <f>IF(M352="..","..",VLOOKUP($A352,'16-64 population'!$A$8:$L$432,AE$3,FALSE))</f>
        <v>181102</v>
      </c>
      <c r="AF352">
        <f>IF(N352="..","..",VLOOKUP($A352,'16-64 population'!$A$8:$L$432,AF$3,FALSE))</f>
        <v>184609</v>
      </c>
      <c r="AG352">
        <f>IF(O352="..","..",VLOOKUP($A352,'16-64 population'!$A$8:$M$432,AG$3,FALSE))</f>
        <v>190345</v>
      </c>
      <c r="AM352">
        <f t="shared" si="67"/>
        <v>2.9089157340843399</v>
      </c>
      <c r="AN352">
        <f t="shared" si="68"/>
        <v>3.5881076307918089</v>
      </c>
      <c r="AO352">
        <f t="shared" si="69"/>
        <v>1.1529758491636302</v>
      </c>
      <c r="AP352">
        <f t="shared" si="70"/>
        <v>0.53676537863307816</v>
      </c>
      <c r="AQ352">
        <f t="shared" si="71"/>
        <v>0.66103562247521119</v>
      </c>
      <c r="AR352">
        <f t="shared" si="72"/>
        <v>2.1007642435437721</v>
      </c>
      <c r="AS352">
        <f t="shared" si="73"/>
        <v>0.23949577377579689</v>
      </c>
      <c r="AT352">
        <f t="shared" si="74"/>
        <v>1.7274150591307462</v>
      </c>
      <c r="AU352">
        <f t="shared" si="75"/>
        <v>1.0350776308223117</v>
      </c>
      <c r="AV352">
        <f t="shared" si="76"/>
        <v>1.524003048006096</v>
      </c>
      <c r="AW352">
        <f t="shared" si="77"/>
        <v>3.5372056616958001</v>
      </c>
      <c r="AX352">
        <f t="shared" si="78"/>
        <v>1.5550710551892617</v>
      </c>
    </row>
    <row r="353" spans="1:50" x14ac:dyDescent="0.3">
      <c r="A353" t="s">
        <v>323</v>
      </c>
      <c r="B353" t="str">
        <f>VLOOKUP($A353,class!$A$1:$B$455,2,FALSE)</f>
        <v>Shire District</v>
      </c>
      <c r="C353" t="str">
        <f>IFERROR(VLOOKUP($A353,classifications!A$3:C$334,3,FALSE),VLOOKUP($A353,classifications!I$2:K$28,3,FALSE))</f>
        <v>Predominantly Urban</v>
      </c>
      <c r="D353">
        <f>VLOOKUP($A353,'table 1008C'!$C$10:$O$796,V$3,FALSE)</f>
        <v>109</v>
      </c>
      <c r="E353">
        <f>VLOOKUP($A353,'table 1008C'!$C$10:$O$796,W$3,FALSE)</f>
        <v>20</v>
      </c>
      <c r="F353">
        <f>VLOOKUP($A353,'table 1008C'!$C$10:$O$796,X$3,FALSE)</f>
        <v>46</v>
      </c>
      <c r="G353">
        <f>VLOOKUP($A353,'table 1008C'!$C$10:$O$796,Y$3,FALSE)</f>
        <v>56</v>
      </c>
      <c r="H353">
        <f>VLOOKUP($A353,'table 1008C'!$C$10:$O$796,Z$3,FALSE)</f>
        <v>50</v>
      </c>
      <c r="I353">
        <f>VLOOKUP($A353,'table 1008C'!$C$10:$O$796,AA$3,FALSE)</f>
        <v>90</v>
      </c>
      <c r="J353">
        <f>VLOOKUP($A353,'table 1008C'!$C$10:$O$796,AB$3,FALSE)</f>
        <v>80</v>
      </c>
      <c r="K353">
        <f>VLOOKUP($A353,'table 1008C'!$C$10:$O$796,AC$3,FALSE)</f>
        <v>18</v>
      </c>
      <c r="L353">
        <f>VLOOKUP($A353,'table 1008C'!$C$10:$O$796,AD$3,FALSE)</f>
        <v>13</v>
      </c>
      <c r="M353">
        <f>VLOOKUP($A353,'table 1008C'!$C$10:$O$796,AE$3,FALSE)</f>
        <v>22</v>
      </c>
      <c r="N353" t="str">
        <f>VLOOKUP($A353,'table 1008C'!$C$10:$O$796,AF$3,FALSE)</f>
        <v>..</v>
      </c>
      <c r="O353" t="str">
        <f>VLOOKUP($A353,'table 1008C'!$C$10:$O$796,AG$3,FALSE)</f>
        <v>..</v>
      </c>
      <c r="V353">
        <f>IF(D353="..","..",VLOOKUP($A353,'16-64 population'!$A$8:$L$432,V$3,FALSE))</f>
        <v>40967</v>
      </c>
      <c r="W353">
        <f>IF(E353="..","..",VLOOKUP($A353,'16-64 population'!$A$8:$L$432,W$3,FALSE))</f>
        <v>40692</v>
      </c>
      <c r="X353">
        <f>IF(F353="..","..",VLOOKUP($A353,'16-64 population'!$A$8:$L$432,X$3,FALSE))</f>
        <v>40537</v>
      </c>
      <c r="Y353">
        <f>IF(G353="..","..",VLOOKUP($A353,'16-64 population'!$A$8:$L$432,Y$3,FALSE))</f>
        <v>39991</v>
      </c>
      <c r="Z353">
        <f>IF(H353="..","..",VLOOKUP($A353,'16-64 population'!$A$8:$L$432,Z$3,FALSE))</f>
        <v>39592</v>
      </c>
      <c r="AA353">
        <f>IF(I353="..","..",VLOOKUP($A353,'16-64 population'!$A$8:$L$432,AA$3,FALSE))</f>
        <v>38996</v>
      </c>
      <c r="AB353">
        <f>IF(J353="..","..",VLOOKUP($A353,'16-64 population'!$A$8:$L$432,AB$3,FALSE))</f>
        <v>38752</v>
      </c>
      <c r="AC353">
        <f>IF(K353="..","..",VLOOKUP($A353,'16-64 population'!$A$8:$L$432,AC$3,FALSE))</f>
        <v>38574</v>
      </c>
      <c r="AD353">
        <f>IF(L353="..","..",VLOOKUP($A353,'16-64 population'!$A$8:$L$432,AD$3,FALSE))</f>
        <v>38566</v>
      </c>
      <c r="AE353">
        <f>IF(M353="..","..",VLOOKUP($A353,'16-64 population'!$A$8:$L$432,AE$3,FALSE))</f>
        <v>38461</v>
      </c>
      <c r="AF353" t="str">
        <f>IF(N353="..","..",VLOOKUP($A353,'16-64 population'!$A$8:$L$432,AF$3,FALSE))</f>
        <v>..</v>
      </c>
      <c r="AG353" t="str">
        <f>IF(O353="..","..",VLOOKUP($A353,'16-64 population'!$A$8:$M$432,AG$3,FALSE))</f>
        <v>..</v>
      </c>
      <c r="AM353">
        <f t="shared" si="67"/>
        <v>2.660678106768863</v>
      </c>
      <c r="AN353">
        <f t="shared" si="68"/>
        <v>0.49149710016710901</v>
      </c>
      <c r="AO353">
        <f t="shared" si="69"/>
        <v>1.1347657695438735</v>
      </c>
      <c r="AP353">
        <f t="shared" si="70"/>
        <v>1.4003150708909504</v>
      </c>
      <c r="AQ353">
        <f t="shared" si="71"/>
        <v>1.2628813901798344</v>
      </c>
      <c r="AR353">
        <f t="shared" si="72"/>
        <v>2.3079290183608574</v>
      </c>
      <c r="AS353">
        <f t="shared" si="73"/>
        <v>2.0644095788604457</v>
      </c>
      <c r="AT353">
        <f t="shared" si="74"/>
        <v>0.46663555762949138</v>
      </c>
      <c r="AU353">
        <f t="shared" si="75"/>
        <v>0.33708447855624124</v>
      </c>
      <c r="AV353">
        <f t="shared" si="76"/>
        <v>0.57200800811211361</v>
      </c>
      <c r="AW353" t="e">
        <f t="shared" si="77"/>
        <v>#VALUE!</v>
      </c>
      <c r="AX353" t="e">
        <f t="shared" si="78"/>
        <v>#VALUE!</v>
      </c>
    </row>
    <row r="354" spans="1:50" x14ac:dyDescent="0.3">
      <c r="A354" t="s">
        <v>212</v>
      </c>
      <c r="B354" t="str">
        <f>VLOOKUP($A354,class!$A$1:$B$455,2,FALSE)</f>
        <v>Metropolitan District</v>
      </c>
      <c r="C354" t="str">
        <f>IFERROR(VLOOKUP($A354,classifications!A$3:C$334,3,FALSE),VLOOKUP($A354,classifications!I$2:K$28,3,FALSE))</f>
        <v>Predominantly Urban</v>
      </c>
      <c r="D354">
        <f>VLOOKUP($A354,'table 1008C'!$C$10:$O$796,V$3,FALSE)</f>
        <v>58</v>
      </c>
      <c r="E354">
        <f>VLOOKUP($A354,'table 1008C'!$C$10:$O$796,W$3,FALSE)</f>
        <v>191</v>
      </c>
      <c r="F354">
        <f>VLOOKUP($A354,'table 1008C'!$C$10:$O$796,X$3,FALSE)</f>
        <v>97</v>
      </c>
      <c r="G354">
        <f>VLOOKUP($A354,'table 1008C'!$C$10:$O$796,Y$3,FALSE)</f>
        <v>75</v>
      </c>
      <c r="H354">
        <f>VLOOKUP($A354,'table 1008C'!$C$10:$O$796,Z$3,FALSE)</f>
        <v>66</v>
      </c>
      <c r="I354">
        <f>VLOOKUP($A354,'table 1008C'!$C$10:$O$796,AA$3,FALSE)</f>
        <v>155</v>
      </c>
      <c r="J354">
        <f>VLOOKUP($A354,'table 1008C'!$C$10:$O$796,AB$3,FALSE)</f>
        <v>106</v>
      </c>
      <c r="K354">
        <f>VLOOKUP($A354,'table 1008C'!$C$10:$O$796,AC$3,FALSE)</f>
        <v>221</v>
      </c>
      <c r="L354">
        <f>VLOOKUP($A354,'table 1008C'!$C$10:$O$796,AD$3,FALSE)</f>
        <v>336</v>
      </c>
      <c r="M354">
        <f>VLOOKUP($A354,'table 1008C'!$C$10:$O$796,AE$3,FALSE)</f>
        <v>325</v>
      </c>
      <c r="N354">
        <f>VLOOKUP($A354,'table 1008C'!$C$10:$O$796,AF$3,FALSE)</f>
        <v>467</v>
      </c>
      <c r="O354">
        <f>VLOOKUP($A354,'table 1008C'!$C$10:$O$796,AG$3,FALSE)</f>
        <v>381</v>
      </c>
      <c r="V354">
        <f>IF(D354="..","..",VLOOKUP($A354,'16-64 population'!$A$8:$L$432,V$3,FALSE))</f>
        <v>205095</v>
      </c>
      <c r="W354">
        <f>IF(E354="..","..",VLOOKUP($A354,'16-64 population'!$A$8:$L$432,W$3,FALSE))</f>
        <v>205758</v>
      </c>
      <c r="X354">
        <f>IF(F354="..","..",VLOOKUP($A354,'16-64 population'!$A$8:$L$432,X$3,FALSE))</f>
        <v>206164</v>
      </c>
      <c r="Y354">
        <f>IF(G354="..","..",VLOOKUP($A354,'16-64 population'!$A$8:$L$432,Y$3,FALSE))</f>
        <v>204474</v>
      </c>
      <c r="Z354">
        <f>IF(H354="..","..",VLOOKUP($A354,'16-64 population'!$A$8:$L$432,Z$3,FALSE))</f>
        <v>203686</v>
      </c>
      <c r="AA354">
        <f>IF(I354="..","..",VLOOKUP($A354,'16-64 population'!$A$8:$L$432,AA$3,FALSE))</f>
        <v>202891</v>
      </c>
      <c r="AB354">
        <f>IF(J354="..","..",VLOOKUP($A354,'16-64 population'!$A$8:$L$432,AB$3,FALSE))</f>
        <v>202616</v>
      </c>
      <c r="AC354">
        <f>IF(K354="..","..",VLOOKUP($A354,'16-64 population'!$A$8:$L$432,AC$3,FALSE))</f>
        <v>202598</v>
      </c>
      <c r="AD354">
        <f>IF(L354="..","..",VLOOKUP($A354,'16-64 population'!$A$8:$L$432,AD$3,FALSE))</f>
        <v>202761</v>
      </c>
      <c r="AE354">
        <f>IF(M354="..","..",VLOOKUP($A354,'16-64 population'!$A$8:$L$432,AE$3,FALSE))</f>
        <v>203008</v>
      </c>
      <c r="AF354">
        <f>IF(N354="..","..",VLOOKUP($A354,'16-64 population'!$A$8:$L$432,AF$3,FALSE))</f>
        <v>203992</v>
      </c>
      <c r="AG354">
        <f>IF(O354="..","..",VLOOKUP($A354,'16-64 population'!$A$8:$M$432,AG$3,FALSE))</f>
        <v>205270</v>
      </c>
      <c r="AM354">
        <f t="shared" si="67"/>
        <v>0.2827957775664936</v>
      </c>
      <c r="AN354">
        <f t="shared" si="68"/>
        <v>0.92827496379241625</v>
      </c>
      <c r="AO354">
        <f t="shared" si="69"/>
        <v>0.47049921421780722</v>
      </c>
      <c r="AP354">
        <f t="shared" si="70"/>
        <v>0.36679480031691075</v>
      </c>
      <c r="AQ354">
        <f t="shared" si="71"/>
        <v>0.32402816099290083</v>
      </c>
      <c r="AR354">
        <f t="shared" si="72"/>
        <v>0.7639570015427003</v>
      </c>
      <c r="AS354">
        <f t="shared" si="73"/>
        <v>0.52315710506574009</v>
      </c>
      <c r="AT354">
        <f t="shared" si="74"/>
        <v>1.0908301167829888</v>
      </c>
      <c r="AU354">
        <f t="shared" si="75"/>
        <v>1.6571234113069082</v>
      </c>
      <c r="AV354">
        <f t="shared" si="76"/>
        <v>1.600922131147541</v>
      </c>
      <c r="AW354">
        <f t="shared" si="77"/>
        <v>2.2893054629593319</v>
      </c>
      <c r="AX354">
        <f t="shared" si="78"/>
        <v>1.8560919764212986</v>
      </c>
    </row>
    <row r="355" spans="1:50" x14ac:dyDescent="0.3">
      <c r="A355" t="s">
        <v>122</v>
      </c>
      <c r="B355" t="str">
        <f>VLOOKUP($A355,class!$A$1:$B$455,2,FALSE)</f>
        <v>Unitary Authority</v>
      </c>
      <c r="C355" t="str">
        <f>IFERROR(VLOOKUP($A355,classifications!A$3:C$334,3,FALSE),VLOOKUP($A355,classifications!I$2:K$28,3,FALSE))</f>
        <v>Predominantly Rural</v>
      </c>
      <c r="D355">
        <f>VLOOKUP($A355,'table 1008C'!$C$10:$O$796,V$3,FALSE)</f>
        <v>570</v>
      </c>
      <c r="E355">
        <f>VLOOKUP($A355,'table 1008C'!$C$10:$O$796,W$3,FALSE)</f>
        <v>726</v>
      </c>
      <c r="F355">
        <f>VLOOKUP($A355,'table 1008C'!$C$10:$O$796,X$3,FALSE)</f>
        <v>863</v>
      </c>
      <c r="G355">
        <f>VLOOKUP($A355,'table 1008C'!$C$10:$O$796,Y$3,FALSE)</f>
        <v>700</v>
      </c>
      <c r="H355">
        <f>VLOOKUP($A355,'table 1008C'!$C$10:$O$796,Z$3,FALSE)</f>
        <v>619</v>
      </c>
      <c r="I355">
        <f>VLOOKUP($A355,'table 1008C'!$C$10:$O$796,AA$3,FALSE)</f>
        <v>611</v>
      </c>
      <c r="J355">
        <f>VLOOKUP($A355,'table 1008C'!$C$10:$O$796,AB$3,FALSE)</f>
        <v>287</v>
      </c>
      <c r="K355">
        <f>VLOOKUP($A355,'table 1008C'!$C$10:$O$796,AC$3,FALSE)</f>
        <v>373</v>
      </c>
      <c r="L355">
        <f>VLOOKUP($A355,'table 1008C'!$C$10:$O$796,AD$3,FALSE)</f>
        <v>623</v>
      </c>
      <c r="M355">
        <f>VLOOKUP($A355,'table 1008C'!$C$10:$O$796,AE$3,FALSE)</f>
        <v>852</v>
      </c>
      <c r="N355">
        <f>VLOOKUP($A355,'table 1008C'!$C$10:$O$796,AF$3,FALSE)</f>
        <v>837</v>
      </c>
      <c r="O355">
        <f>VLOOKUP($A355,'table 1008C'!$C$10:$O$796,AG$3,FALSE)</f>
        <v>719</v>
      </c>
      <c r="V355">
        <f>IF(D355="..","..",VLOOKUP($A355,'16-64 population'!$A$8:$L$432,V$3,FALSE))</f>
        <v>294704</v>
      </c>
      <c r="W355">
        <f>IF(E355="..","..",VLOOKUP($A355,'16-64 population'!$A$8:$L$432,W$3,FALSE))</f>
        <v>295640</v>
      </c>
      <c r="X355">
        <f>IF(F355="..","..",VLOOKUP($A355,'16-64 population'!$A$8:$L$432,X$3,FALSE))</f>
        <v>296774</v>
      </c>
      <c r="Y355">
        <f>IF(G355="..","..",VLOOKUP($A355,'16-64 population'!$A$8:$L$432,Y$3,FALSE))</f>
        <v>295037</v>
      </c>
      <c r="Z355">
        <f>IF(H355="..","..",VLOOKUP($A355,'16-64 population'!$A$8:$L$432,Z$3,FALSE))</f>
        <v>295112</v>
      </c>
      <c r="AA355">
        <f>IF(I355="..","..",VLOOKUP($A355,'16-64 population'!$A$8:$L$432,AA$3,FALSE))</f>
        <v>295899</v>
      </c>
      <c r="AB355">
        <f>IF(J355="..","..",VLOOKUP($A355,'16-64 population'!$A$8:$L$432,AB$3,FALSE))</f>
        <v>297034</v>
      </c>
      <c r="AC355">
        <f>IF(K355="..","..",VLOOKUP($A355,'16-64 population'!$A$8:$L$432,AC$3,FALSE))</f>
        <v>297228</v>
      </c>
      <c r="AD355">
        <f>IF(L355="..","..",VLOOKUP($A355,'16-64 population'!$A$8:$L$432,AD$3,FALSE))</f>
        <v>298167</v>
      </c>
      <c r="AE355">
        <f>IF(M355="..","..",VLOOKUP($A355,'16-64 population'!$A$8:$L$432,AE$3,FALSE))</f>
        <v>297711</v>
      </c>
      <c r="AF355">
        <f>IF(N355="..","..",VLOOKUP($A355,'16-64 population'!$A$8:$L$432,AF$3,FALSE))</f>
        <v>296878</v>
      </c>
      <c r="AG355">
        <f>IF(O355="..","..",VLOOKUP($A355,'16-64 population'!$A$8:$M$432,AG$3,FALSE))</f>
        <v>299124</v>
      </c>
      <c r="AM355">
        <f t="shared" si="67"/>
        <v>1.934144090341495</v>
      </c>
      <c r="AN355">
        <f t="shared" si="68"/>
        <v>2.4556893519144909</v>
      </c>
      <c r="AO355">
        <f t="shared" si="69"/>
        <v>2.9079366790891386</v>
      </c>
      <c r="AP355">
        <f t="shared" si="70"/>
        <v>2.3725837776278911</v>
      </c>
      <c r="AQ355">
        <f t="shared" si="71"/>
        <v>2.0975087424435466</v>
      </c>
      <c r="AR355">
        <f t="shared" si="72"/>
        <v>2.0648937644263752</v>
      </c>
      <c r="AS355">
        <f t="shared" si="73"/>
        <v>0.96621935535999248</v>
      </c>
      <c r="AT355">
        <f t="shared" si="74"/>
        <v>1.2549288761489497</v>
      </c>
      <c r="AU355">
        <f t="shared" si="75"/>
        <v>2.089433102925542</v>
      </c>
      <c r="AV355">
        <f t="shared" si="76"/>
        <v>2.8618358072090047</v>
      </c>
      <c r="AW355">
        <f t="shared" si="77"/>
        <v>2.8193399308806986</v>
      </c>
      <c r="AX355">
        <f t="shared" si="78"/>
        <v>2.4036854281167672</v>
      </c>
    </row>
    <row r="356" spans="1:50" x14ac:dyDescent="0.3">
      <c r="A356" t="s">
        <v>283</v>
      </c>
      <c r="B356" t="str">
        <f>VLOOKUP($A356,class!$A$1:$B$455,2,FALSE)</f>
        <v>Shire District</v>
      </c>
      <c r="C356" t="str">
        <f>IFERROR(VLOOKUP($A356,classifications!A$3:C$334,3,FALSE),VLOOKUP($A356,classifications!I$2:K$28,3,FALSE))</f>
        <v>Predominantly Rural</v>
      </c>
      <c r="D356">
        <f>VLOOKUP($A356,'table 1008C'!$C$10:$O$796,V$3,FALSE)</f>
        <v>147</v>
      </c>
      <c r="E356">
        <f>VLOOKUP($A356,'table 1008C'!$C$10:$O$796,W$3,FALSE)</f>
        <v>126</v>
      </c>
      <c r="F356">
        <f>VLOOKUP($A356,'table 1008C'!$C$10:$O$796,X$3,FALSE)</f>
        <v>142</v>
      </c>
      <c r="G356">
        <f>VLOOKUP($A356,'table 1008C'!$C$10:$O$796,Y$3,FALSE)</f>
        <v>62</v>
      </c>
      <c r="H356">
        <f>VLOOKUP($A356,'table 1008C'!$C$10:$O$796,Z$3,FALSE)</f>
        <v>115</v>
      </c>
      <c r="I356">
        <f>VLOOKUP($A356,'table 1008C'!$C$10:$O$796,AA$3,FALSE)</f>
        <v>134</v>
      </c>
      <c r="J356">
        <f>VLOOKUP($A356,'table 1008C'!$C$10:$O$796,AB$3,FALSE)</f>
        <v>63</v>
      </c>
      <c r="K356">
        <f>VLOOKUP($A356,'table 1008C'!$C$10:$O$796,AC$3,FALSE)</f>
        <v>86</v>
      </c>
      <c r="L356">
        <f>VLOOKUP($A356,'table 1008C'!$C$10:$O$796,AD$3,FALSE)</f>
        <v>163</v>
      </c>
      <c r="M356">
        <f>VLOOKUP($A356,'table 1008C'!$C$10:$O$796,AE$3,FALSE)</f>
        <v>278</v>
      </c>
      <c r="N356">
        <f>VLOOKUP($A356,'table 1008C'!$C$10:$O$796,AF$3,FALSE)</f>
        <v>206</v>
      </c>
      <c r="O356">
        <f>VLOOKUP($A356,'table 1008C'!$C$10:$O$796,AG$3,FALSE)</f>
        <v>118</v>
      </c>
      <c r="V356">
        <f>IF(D356="..","..",VLOOKUP($A356,'16-64 population'!$A$8:$L$432,V$3,FALSE))</f>
        <v>72679</v>
      </c>
      <c r="W356">
        <f>IF(E356="..","..",VLOOKUP($A356,'16-64 population'!$A$8:$L$432,W$3,FALSE))</f>
        <v>73163</v>
      </c>
      <c r="X356">
        <f>IF(F356="..","..",VLOOKUP($A356,'16-64 population'!$A$8:$L$432,X$3,FALSE))</f>
        <v>73321</v>
      </c>
      <c r="Y356">
        <f>IF(G356="..","..",VLOOKUP($A356,'16-64 population'!$A$8:$L$432,Y$3,FALSE))</f>
        <v>73317</v>
      </c>
      <c r="Z356">
        <f>IF(H356="..","..",VLOOKUP($A356,'16-64 population'!$A$8:$L$432,Z$3,FALSE))</f>
        <v>73464</v>
      </c>
      <c r="AA356">
        <f>IF(I356="..","..",VLOOKUP($A356,'16-64 population'!$A$8:$L$432,AA$3,FALSE))</f>
        <v>74054</v>
      </c>
      <c r="AB356">
        <f>IF(J356="..","..",VLOOKUP($A356,'16-64 population'!$A$8:$L$432,AB$3,FALSE))</f>
        <v>74696</v>
      </c>
      <c r="AC356">
        <f>IF(K356="..","..",VLOOKUP($A356,'16-64 population'!$A$8:$L$432,AC$3,FALSE))</f>
        <v>75144</v>
      </c>
      <c r="AD356">
        <f>IF(L356="..","..",VLOOKUP($A356,'16-64 population'!$A$8:$L$432,AD$3,FALSE))</f>
        <v>75220</v>
      </c>
      <c r="AE356">
        <f>IF(M356="..","..",VLOOKUP($A356,'16-64 population'!$A$8:$L$432,AE$3,FALSE))</f>
        <v>74962</v>
      </c>
      <c r="AF356">
        <f>IF(N356="..","..",VLOOKUP($A356,'16-64 population'!$A$8:$L$432,AF$3,FALSE))</f>
        <v>75021</v>
      </c>
      <c r="AG356">
        <f>IF(O356="..","..",VLOOKUP($A356,'16-64 population'!$A$8:$M$432,AG$3,FALSE))</f>
        <v>75571</v>
      </c>
      <c r="AM356">
        <f t="shared" si="67"/>
        <v>2.0225924957690666</v>
      </c>
      <c r="AN356">
        <f t="shared" si="68"/>
        <v>1.7221819772289273</v>
      </c>
      <c r="AO356">
        <f t="shared" si="69"/>
        <v>1.9366893523001596</v>
      </c>
      <c r="AP356">
        <f t="shared" si="70"/>
        <v>0.84564289318984687</v>
      </c>
      <c r="AQ356">
        <f t="shared" si="71"/>
        <v>1.5653925732331482</v>
      </c>
      <c r="AR356">
        <f t="shared" si="72"/>
        <v>1.8094903718907824</v>
      </c>
      <c r="AS356">
        <f t="shared" si="73"/>
        <v>0.84341865695619578</v>
      </c>
      <c r="AT356">
        <f t="shared" si="74"/>
        <v>1.1444692856382412</v>
      </c>
      <c r="AU356">
        <f t="shared" si="75"/>
        <v>2.1669768678542942</v>
      </c>
      <c r="AV356">
        <f t="shared" si="76"/>
        <v>3.7085456631359888</v>
      </c>
      <c r="AW356">
        <f t="shared" si="77"/>
        <v>2.7458978152783886</v>
      </c>
      <c r="AX356">
        <f t="shared" si="78"/>
        <v>1.561445528046473</v>
      </c>
    </row>
    <row r="357" spans="1:50" x14ac:dyDescent="0.3">
      <c r="A357" t="s">
        <v>124</v>
      </c>
      <c r="B357" t="str">
        <f>VLOOKUP($A357,class!$A$1:$B$455,2,FALSE)</f>
        <v>Unitary Authority</v>
      </c>
      <c r="C357" t="str">
        <f>IFERROR(VLOOKUP($A357,classifications!A$3:C$334,3,FALSE),VLOOKUP($A357,classifications!I$2:K$28,3,FALSE))</f>
        <v>Predominantly Urban</v>
      </c>
      <c r="D357">
        <f>VLOOKUP($A357,'table 1008C'!$C$10:$O$796,V$3,FALSE)</f>
        <v>179</v>
      </c>
      <c r="E357">
        <f>VLOOKUP($A357,'table 1008C'!$C$10:$O$796,W$3,FALSE)</f>
        <v>27</v>
      </c>
      <c r="F357">
        <f>VLOOKUP($A357,'table 1008C'!$C$10:$O$796,X$3,FALSE)</f>
        <v>25</v>
      </c>
      <c r="G357">
        <f>VLOOKUP($A357,'table 1008C'!$C$10:$O$796,Y$3,FALSE)</f>
        <v>70</v>
      </c>
      <c r="H357">
        <f>VLOOKUP($A357,'table 1008C'!$C$10:$O$796,Z$3,FALSE)</f>
        <v>65</v>
      </c>
      <c r="I357">
        <f>VLOOKUP($A357,'table 1008C'!$C$10:$O$796,AA$3,FALSE)</f>
        <v>96</v>
      </c>
      <c r="J357">
        <f>VLOOKUP($A357,'table 1008C'!$C$10:$O$796,AB$3,FALSE)</f>
        <v>83</v>
      </c>
      <c r="K357">
        <f>VLOOKUP($A357,'table 1008C'!$C$10:$O$796,AC$3,FALSE)</f>
        <v>2</v>
      </c>
      <c r="L357">
        <f>VLOOKUP($A357,'table 1008C'!$C$10:$O$796,AD$3,FALSE)</f>
        <v>2</v>
      </c>
      <c r="M357">
        <f>VLOOKUP($A357,'table 1008C'!$C$10:$O$796,AE$3,FALSE)</f>
        <v>73</v>
      </c>
      <c r="N357">
        <f>VLOOKUP($A357,'table 1008C'!$C$10:$O$796,AF$3,FALSE)</f>
        <v>70</v>
      </c>
      <c r="O357">
        <f>VLOOKUP($A357,'table 1008C'!$C$10:$O$796,AG$3,FALSE)</f>
        <v>66</v>
      </c>
      <c r="V357">
        <f>IF(D357="..","..",VLOOKUP($A357,'16-64 population'!$A$8:$L$432,V$3,FALSE))</f>
        <v>91675</v>
      </c>
      <c r="W357">
        <f>IF(E357="..","..",VLOOKUP($A357,'16-64 population'!$A$8:$L$432,W$3,FALSE))</f>
        <v>92054</v>
      </c>
      <c r="X357">
        <f>IF(F357="..","..",VLOOKUP($A357,'16-64 population'!$A$8:$L$432,X$3,FALSE))</f>
        <v>92141</v>
      </c>
      <c r="Y357">
        <f>IF(G357="..","..",VLOOKUP($A357,'16-64 population'!$A$8:$L$432,Y$3,FALSE))</f>
        <v>91397</v>
      </c>
      <c r="Z357">
        <f>IF(H357="..","..",VLOOKUP($A357,'16-64 population'!$A$8:$L$432,Z$3,FALSE))</f>
        <v>91017</v>
      </c>
      <c r="AA357">
        <f>IF(I357="..","..",VLOOKUP($A357,'16-64 population'!$A$8:$L$432,AA$3,FALSE))</f>
        <v>91374</v>
      </c>
      <c r="AB357">
        <f>IF(J357="..","..",VLOOKUP($A357,'16-64 population'!$A$8:$L$432,AB$3,FALSE))</f>
        <v>91598</v>
      </c>
      <c r="AC357">
        <f>IF(K357="..","..",VLOOKUP($A357,'16-64 population'!$A$8:$L$432,AC$3,FALSE))</f>
        <v>92175</v>
      </c>
      <c r="AD357">
        <f>IF(L357="..","..",VLOOKUP($A357,'16-64 population'!$A$8:$L$432,AD$3,FALSE))</f>
        <v>92103</v>
      </c>
      <c r="AE357">
        <f>IF(M357="..","..",VLOOKUP($A357,'16-64 population'!$A$8:$L$432,AE$3,FALSE))</f>
        <v>92297</v>
      </c>
      <c r="AF357">
        <f>IF(N357="..","..",VLOOKUP($A357,'16-64 population'!$A$8:$L$432,AF$3,FALSE))</f>
        <v>92242</v>
      </c>
      <c r="AG357">
        <f>IF(O357="..","..",VLOOKUP($A357,'16-64 population'!$A$8:$M$432,AG$3,FALSE))</f>
        <v>92244</v>
      </c>
      <c r="AM357">
        <f t="shared" si="67"/>
        <v>1.9525497682028907</v>
      </c>
      <c r="AN357">
        <f t="shared" si="68"/>
        <v>0.29330610293957893</v>
      </c>
      <c r="AO357">
        <f t="shared" si="69"/>
        <v>0.27132329798895172</v>
      </c>
      <c r="AP357">
        <f t="shared" si="70"/>
        <v>0.76588947120802653</v>
      </c>
      <c r="AQ357">
        <f t="shared" si="71"/>
        <v>0.71415230121845374</v>
      </c>
      <c r="AR357">
        <f t="shared" si="72"/>
        <v>1.0506270930461621</v>
      </c>
      <c r="AS357">
        <f t="shared" si="73"/>
        <v>0.90613332168824645</v>
      </c>
      <c r="AT357">
        <f t="shared" si="74"/>
        <v>2.1697857336588012E-2</v>
      </c>
      <c r="AU357">
        <f t="shared" si="75"/>
        <v>2.1714819278416557E-2</v>
      </c>
      <c r="AV357">
        <f t="shared" si="76"/>
        <v>0.79092494880657016</v>
      </c>
      <c r="AW357">
        <f t="shared" si="77"/>
        <v>0.75887339823507727</v>
      </c>
      <c r="AX357">
        <f t="shared" si="78"/>
        <v>0.71549369064654611</v>
      </c>
    </row>
    <row r="358" spans="1:50" x14ac:dyDescent="0.3">
      <c r="A358" t="s">
        <v>224</v>
      </c>
      <c r="B358" t="str">
        <f>VLOOKUP($A358,class!$A$1:$B$455,2,FALSE)</f>
        <v>Metropolitan District</v>
      </c>
      <c r="C358" t="str">
        <f>IFERROR(VLOOKUP($A358,classifications!A$3:C$334,3,FALSE),VLOOKUP($A358,classifications!I$2:K$28,3,FALSE))</f>
        <v>Predominantly Urban</v>
      </c>
      <c r="D358">
        <f>VLOOKUP($A358,'table 1008C'!$C$10:$O$796,V$3,FALSE)</f>
        <v>192</v>
      </c>
      <c r="E358">
        <f>VLOOKUP($A358,'table 1008C'!$C$10:$O$796,W$3,FALSE)</f>
        <v>228</v>
      </c>
      <c r="F358">
        <f>VLOOKUP($A358,'table 1008C'!$C$10:$O$796,X$3,FALSE)</f>
        <v>209</v>
      </c>
      <c r="G358">
        <f>VLOOKUP($A358,'table 1008C'!$C$10:$O$796,Y$3,FALSE)</f>
        <v>193</v>
      </c>
      <c r="H358">
        <f>VLOOKUP($A358,'table 1008C'!$C$10:$O$796,Z$3,FALSE)</f>
        <v>314</v>
      </c>
      <c r="I358">
        <f>VLOOKUP($A358,'table 1008C'!$C$10:$O$796,AA$3,FALSE)</f>
        <v>265</v>
      </c>
      <c r="J358">
        <f>VLOOKUP($A358,'table 1008C'!$C$10:$O$796,AB$3,FALSE)</f>
        <v>248</v>
      </c>
      <c r="K358">
        <f>VLOOKUP($A358,'table 1008C'!$C$10:$O$796,AC$3,FALSE)</f>
        <v>66</v>
      </c>
      <c r="L358">
        <f>VLOOKUP($A358,'table 1008C'!$C$10:$O$796,AD$3,FALSE)</f>
        <v>212</v>
      </c>
      <c r="M358">
        <f>VLOOKUP($A358,'table 1008C'!$C$10:$O$796,AE$3,FALSE)</f>
        <v>153</v>
      </c>
      <c r="N358">
        <f>VLOOKUP($A358,'table 1008C'!$C$10:$O$796,AF$3,FALSE)</f>
        <v>231</v>
      </c>
      <c r="O358">
        <f>VLOOKUP($A358,'table 1008C'!$C$10:$O$796,AG$3,FALSE)</f>
        <v>279</v>
      </c>
      <c r="V358">
        <f>IF(D358="..","..",VLOOKUP($A358,'16-64 population'!$A$8:$L$432,V$3,FALSE))</f>
        <v>198293</v>
      </c>
      <c r="W358">
        <f>IF(E358="..","..",VLOOKUP($A358,'16-64 population'!$A$8:$L$432,W$3,FALSE))</f>
        <v>198966</v>
      </c>
      <c r="X358">
        <f>IF(F358="..","..",VLOOKUP($A358,'16-64 population'!$A$8:$L$432,X$3,FALSE))</f>
        <v>199201</v>
      </c>
      <c r="Y358">
        <f>IF(G358="..","..",VLOOKUP($A358,'16-64 population'!$A$8:$L$432,Y$3,FALSE))</f>
        <v>197520</v>
      </c>
      <c r="Z358">
        <f>IF(H358="..","..",VLOOKUP($A358,'16-64 population'!$A$8:$L$432,Z$3,FALSE))</f>
        <v>196630</v>
      </c>
      <c r="AA358">
        <f>IF(I358="..","..",VLOOKUP($A358,'16-64 population'!$A$8:$L$432,AA$3,FALSE))</f>
        <v>195832</v>
      </c>
      <c r="AB358">
        <f>IF(J358="..","..",VLOOKUP($A358,'16-64 population'!$A$8:$L$432,AB$3,FALSE))</f>
        <v>194860</v>
      </c>
      <c r="AC358">
        <f>IF(K358="..","..",VLOOKUP($A358,'16-64 population'!$A$8:$L$432,AC$3,FALSE))</f>
        <v>194155</v>
      </c>
      <c r="AD358">
        <f>IF(L358="..","..",VLOOKUP($A358,'16-64 population'!$A$8:$L$432,AD$3,FALSE))</f>
        <v>193665</v>
      </c>
      <c r="AE358">
        <f>IF(M358="..","..",VLOOKUP($A358,'16-64 population'!$A$8:$L$432,AE$3,FALSE))</f>
        <v>193011</v>
      </c>
      <c r="AF358">
        <f>IF(N358="..","..",VLOOKUP($A358,'16-64 population'!$A$8:$L$432,AF$3,FALSE))</f>
        <v>192800</v>
      </c>
      <c r="AG358">
        <f>IF(O358="..","..",VLOOKUP($A358,'16-64 population'!$A$8:$M$432,AG$3,FALSE))</f>
        <v>192904</v>
      </c>
      <c r="AM358">
        <f t="shared" si="67"/>
        <v>0.96826413438699299</v>
      </c>
      <c r="AN358">
        <f t="shared" si="68"/>
        <v>1.1459244292994784</v>
      </c>
      <c r="AO358">
        <f t="shared" si="69"/>
        <v>1.049191520122891</v>
      </c>
      <c r="AP358">
        <f t="shared" si="70"/>
        <v>0.97711624139327657</v>
      </c>
      <c r="AQ358">
        <f t="shared" si="71"/>
        <v>1.5969078980826934</v>
      </c>
      <c r="AR358">
        <f t="shared" si="72"/>
        <v>1.3532007026430819</v>
      </c>
      <c r="AS358">
        <f t="shared" si="73"/>
        <v>1.2727086113106845</v>
      </c>
      <c r="AT358">
        <f t="shared" si="74"/>
        <v>0.33993458834436402</v>
      </c>
      <c r="AU358">
        <f t="shared" si="75"/>
        <v>1.0946737923734284</v>
      </c>
      <c r="AV358">
        <f t="shared" si="76"/>
        <v>0.79270093414364984</v>
      </c>
      <c r="AW358">
        <f t="shared" si="77"/>
        <v>1.1981327800829875</v>
      </c>
      <c r="AX358">
        <f t="shared" si="78"/>
        <v>1.4463152656243521</v>
      </c>
    </row>
    <row r="359" spans="1:50" x14ac:dyDescent="0.3">
      <c r="A359" t="s">
        <v>304</v>
      </c>
      <c r="B359" t="str">
        <f>VLOOKUP($A359,class!$A$1:$B$455,2,FALSE)</f>
        <v>Shire District</v>
      </c>
      <c r="C359" t="str">
        <f>IFERROR(VLOOKUP($A359,classifications!A$3:C$334,3,FALSE),VLOOKUP($A359,classifications!I$2:K$28,3,FALSE))</f>
        <v>Predominantly Urban</v>
      </c>
      <c r="D359">
        <f>VLOOKUP($A359,'table 1008C'!$C$10:$O$796,V$3,FALSE)</f>
        <v>49</v>
      </c>
      <c r="E359">
        <f>VLOOKUP($A359,'table 1008C'!$C$10:$O$796,W$3,FALSE)</f>
        <v>34</v>
      </c>
      <c r="F359">
        <f>VLOOKUP($A359,'table 1008C'!$C$10:$O$796,X$3,FALSE)</f>
        <v>31</v>
      </c>
      <c r="G359">
        <f>VLOOKUP($A359,'table 1008C'!$C$10:$O$796,Y$3,FALSE)</f>
        <v>10</v>
      </c>
      <c r="H359">
        <f>VLOOKUP($A359,'table 1008C'!$C$10:$O$796,Z$3,FALSE)</f>
        <v>17</v>
      </c>
      <c r="I359">
        <f>VLOOKUP($A359,'table 1008C'!$C$10:$O$796,AA$3,FALSE)</f>
        <v>31</v>
      </c>
      <c r="J359">
        <f>VLOOKUP($A359,'table 1008C'!$C$10:$O$796,AB$3,FALSE)</f>
        <v>131</v>
      </c>
      <c r="K359">
        <f>VLOOKUP($A359,'table 1008C'!$C$10:$O$796,AC$3,FALSE)</f>
        <v>175</v>
      </c>
      <c r="L359">
        <f>VLOOKUP($A359,'table 1008C'!$C$10:$O$796,AD$3,FALSE)</f>
        <v>49</v>
      </c>
      <c r="M359">
        <f>VLOOKUP($A359,'table 1008C'!$C$10:$O$796,AE$3,FALSE)</f>
        <v>36</v>
      </c>
      <c r="N359">
        <f>VLOOKUP($A359,'table 1008C'!$C$10:$O$796,AF$3,FALSE)</f>
        <v>28</v>
      </c>
      <c r="O359">
        <f>VLOOKUP($A359,'table 1008C'!$C$10:$O$796,AG$3,FALSE)</f>
        <v>36</v>
      </c>
      <c r="V359">
        <f>IF(D359="..","..",VLOOKUP($A359,'16-64 population'!$A$8:$L$432,V$3,FALSE))</f>
        <v>63253</v>
      </c>
      <c r="W359">
        <f>IF(E359="..","..",VLOOKUP($A359,'16-64 population'!$A$8:$L$432,W$3,FALSE))</f>
        <v>63901</v>
      </c>
      <c r="X359">
        <f>IF(F359="..","..",VLOOKUP($A359,'16-64 population'!$A$8:$L$432,X$3,FALSE))</f>
        <v>64530</v>
      </c>
      <c r="Y359">
        <f>IF(G359="..","..",VLOOKUP($A359,'16-64 population'!$A$8:$L$432,Y$3,FALSE))</f>
        <v>63990</v>
      </c>
      <c r="Z359">
        <f>IF(H359="..","..",VLOOKUP($A359,'16-64 population'!$A$8:$L$432,Z$3,FALSE))</f>
        <v>63758</v>
      </c>
      <c r="AA359">
        <f>IF(I359="..","..",VLOOKUP($A359,'16-64 population'!$A$8:$L$432,AA$3,FALSE))</f>
        <v>63564</v>
      </c>
      <c r="AB359">
        <f>IF(J359="..","..",VLOOKUP($A359,'16-64 population'!$A$8:$L$432,AB$3,FALSE))</f>
        <v>63326</v>
      </c>
      <c r="AC359">
        <f>IF(K359="..","..",VLOOKUP($A359,'16-64 population'!$A$8:$L$432,AC$3,FALSE))</f>
        <v>63124</v>
      </c>
      <c r="AD359">
        <f>IF(L359="..","..",VLOOKUP($A359,'16-64 population'!$A$8:$L$432,AD$3,FALSE))</f>
        <v>62650</v>
      </c>
      <c r="AE359">
        <f>IF(M359="..","..",VLOOKUP($A359,'16-64 population'!$A$8:$L$432,AE$3,FALSE))</f>
        <v>62277</v>
      </c>
      <c r="AF359">
        <f>IF(N359="..","..",VLOOKUP($A359,'16-64 population'!$A$8:$L$432,AF$3,FALSE))</f>
        <v>61575</v>
      </c>
      <c r="AG359">
        <f>IF(O359="..","..",VLOOKUP($A359,'16-64 population'!$A$8:$M$432,AG$3,FALSE))</f>
        <v>60811</v>
      </c>
      <c r="AM359">
        <f t="shared" si="67"/>
        <v>0.77466681422225037</v>
      </c>
      <c r="AN359">
        <f t="shared" si="68"/>
        <v>0.5320730504999921</v>
      </c>
      <c r="AO359">
        <f t="shared" si="69"/>
        <v>0.4803967147063381</v>
      </c>
      <c r="AP359">
        <f t="shared" si="70"/>
        <v>0.15627441787779339</v>
      </c>
      <c r="AQ359">
        <f t="shared" si="71"/>
        <v>0.26663320681326264</v>
      </c>
      <c r="AR359">
        <f t="shared" si="72"/>
        <v>0.48769743880183752</v>
      </c>
      <c r="AS359">
        <f t="shared" si="73"/>
        <v>2.0686605817515713</v>
      </c>
      <c r="AT359">
        <f t="shared" si="74"/>
        <v>2.7723211456815156</v>
      </c>
      <c r="AU359">
        <f t="shared" si="75"/>
        <v>0.78212290502793302</v>
      </c>
      <c r="AV359">
        <f t="shared" si="76"/>
        <v>0.57806252709668093</v>
      </c>
      <c r="AW359">
        <f t="shared" si="77"/>
        <v>0.45473000406008929</v>
      </c>
      <c r="AX359">
        <f t="shared" si="78"/>
        <v>0.59199815822795221</v>
      </c>
    </row>
    <row r="360" spans="1:50" x14ac:dyDescent="0.3">
      <c r="A360" t="s">
        <v>126</v>
      </c>
      <c r="B360" t="str">
        <f>VLOOKUP($A360,class!$A$1:$B$455,2,FALSE)</f>
        <v>Unitary Authority</v>
      </c>
      <c r="C360" t="str">
        <f>IFERROR(VLOOKUP($A360,classifications!A$3:C$334,3,FALSE),VLOOKUP($A360,classifications!I$2:K$28,3,FALSE))</f>
        <v>Predominantly Urban</v>
      </c>
      <c r="D360">
        <f>VLOOKUP($A360,'table 1008C'!$C$10:$O$796,V$3,FALSE)</f>
        <v>94</v>
      </c>
      <c r="E360">
        <f>VLOOKUP($A360,'table 1008C'!$C$10:$O$796,W$3,FALSE)</f>
        <v>78</v>
      </c>
      <c r="F360">
        <f>VLOOKUP($A360,'table 1008C'!$C$10:$O$796,X$3,FALSE)</f>
        <v>148</v>
      </c>
      <c r="G360">
        <f>VLOOKUP($A360,'table 1008C'!$C$10:$O$796,Y$3,FALSE)</f>
        <v>92</v>
      </c>
      <c r="H360">
        <f>VLOOKUP($A360,'table 1008C'!$C$10:$O$796,Z$3,FALSE)</f>
        <v>108</v>
      </c>
      <c r="I360">
        <f>VLOOKUP($A360,'table 1008C'!$C$10:$O$796,AA$3,FALSE)</f>
        <v>157</v>
      </c>
      <c r="J360">
        <f>VLOOKUP($A360,'table 1008C'!$C$10:$O$796,AB$3,FALSE)</f>
        <v>123</v>
      </c>
      <c r="K360">
        <f>VLOOKUP($A360,'table 1008C'!$C$10:$O$796,AC$3,FALSE)</f>
        <v>220</v>
      </c>
      <c r="L360">
        <f>VLOOKUP($A360,'table 1008C'!$C$10:$O$796,AD$3,FALSE)</f>
        <v>488</v>
      </c>
      <c r="M360">
        <f>VLOOKUP($A360,'table 1008C'!$C$10:$O$796,AE$3,FALSE)</f>
        <v>490</v>
      </c>
      <c r="N360">
        <f>VLOOKUP($A360,'table 1008C'!$C$10:$O$796,AF$3,FALSE)</f>
        <v>535</v>
      </c>
      <c r="O360">
        <f>VLOOKUP($A360,'table 1008C'!$C$10:$O$796,AG$3,FALSE)</f>
        <v>302</v>
      </c>
      <c r="V360">
        <f>IF(D360="..","..",VLOOKUP($A360,'16-64 population'!$A$8:$L$432,V$3,FALSE))</f>
        <v>100531</v>
      </c>
      <c r="W360">
        <f>IF(E360="..","..",VLOOKUP($A360,'16-64 population'!$A$8:$L$432,W$3,FALSE))</f>
        <v>100117</v>
      </c>
      <c r="X360">
        <f>IF(F360="..","..",VLOOKUP($A360,'16-64 population'!$A$8:$L$432,X$3,FALSE))</f>
        <v>99432</v>
      </c>
      <c r="Y360">
        <f>IF(G360="..","..",VLOOKUP($A360,'16-64 population'!$A$8:$L$432,Y$3,FALSE))</f>
        <v>99404</v>
      </c>
      <c r="Z360">
        <f>IF(H360="..","..",VLOOKUP($A360,'16-64 population'!$A$8:$L$432,Z$3,FALSE))</f>
        <v>99174</v>
      </c>
      <c r="AA360">
        <f>IF(I360="..","..",VLOOKUP($A360,'16-64 population'!$A$8:$L$432,AA$3,FALSE))</f>
        <v>99390</v>
      </c>
      <c r="AB360">
        <f>IF(J360="..","..",VLOOKUP($A360,'16-64 population'!$A$8:$L$432,AB$3,FALSE))</f>
        <v>100162</v>
      </c>
      <c r="AC360">
        <f>IF(K360="..","..",VLOOKUP($A360,'16-64 population'!$A$8:$L$432,AC$3,FALSE))</f>
        <v>100622</v>
      </c>
      <c r="AD360">
        <f>IF(L360="..","..",VLOOKUP($A360,'16-64 population'!$A$8:$L$432,AD$3,FALSE))</f>
        <v>101361</v>
      </c>
      <c r="AE360">
        <f>IF(M360="..","..",VLOOKUP($A360,'16-64 population'!$A$8:$L$432,AE$3,FALSE))</f>
        <v>103015</v>
      </c>
      <c r="AF360">
        <f>IF(N360="..","..",VLOOKUP($A360,'16-64 population'!$A$8:$L$432,AF$3,FALSE))</f>
        <v>104673</v>
      </c>
      <c r="AG360">
        <f>IF(O360="..","..",VLOOKUP($A360,'16-64 population'!$A$8:$M$432,AG$3,FALSE))</f>
        <v>106399</v>
      </c>
      <c r="AM360">
        <f t="shared" si="67"/>
        <v>0.93503496433935795</v>
      </c>
      <c r="AN360">
        <f t="shared" si="68"/>
        <v>0.77908846649420171</v>
      </c>
      <c r="AO360">
        <f t="shared" si="69"/>
        <v>1.4884544211119157</v>
      </c>
      <c r="AP360">
        <f t="shared" si="70"/>
        <v>0.92551607581183859</v>
      </c>
      <c r="AQ360">
        <f t="shared" si="71"/>
        <v>1.0889950995220521</v>
      </c>
      <c r="AR360">
        <f t="shared" si="72"/>
        <v>1.5796357782473085</v>
      </c>
      <c r="AS360">
        <f t="shared" si="73"/>
        <v>1.2280106227910783</v>
      </c>
      <c r="AT360">
        <f t="shared" si="74"/>
        <v>2.186400588340522</v>
      </c>
      <c r="AU360">
        <f t="shared" si="75"/>
        <v>4.8144749953137795</v>
      </c>
      <c r="AV360">
        <f t="shared" si="76"/>
        <v>4.7565888462845214</v>
      </c>
      <c r="AW360">
        <f t="shared" si="77"/>
        <v>5.1111556944006571</v>
      </c>
      <c r="AX360">
        <f t="shared" si="78"/>
        <v>2.8383725410953109</v>
      </c>
    </row>
    <row r="361" spans="1:50" x14ac:dyDescent="0.3">
      <c r="A361" t="s">
        <v>25</v>
      </c>
      <c r="B361" t="str">
        <f>VLOOKUP($A361,class!$A$1:$B$455,2,FALSE)</f>
        <v>Metropolitan District</v>
      </c>
      <c r="C361" t="str">
        <f>IFERROR(VLOOKUP($A361,classifications!A$3:C$334,3,FALSE),VLOOKUP($A361,classifications!I$2:K$28,3,FALSE))</f>
        <v>Predominantly Urban</v>
      </c>
      <c r="D361">
        <f>VLOOKUP($A361,'table 1008C'!$C$10:$O$796,V$3,FALSE)</f>
        <v>164</v>
      </c>
      <c r="E361">
        <f>VLOOKUP($A361,'table 1008C'!$C$10:$O$796,W$3,FALSE)</f>
        <v>129</v>
      </c>
      <c r="F361">
        <f>VLOOKUP($A361,'table 1008C'!$C$10:$O$796,X$3,FALSE)</f>
        <v>95</v>
      </c>
      <c r="G361">
        <f>VLOOKUP($A361,'table 1008C'!$C$10:$O$796,Y$3,FALSE)</f>
        <v>189</v>
      </c>
      <c r="H361">
        <f>VLOOKUP($A361,'table 1008C'!$C$10:$O$796,Z$3,FALSE)</f>
        <v>102</v>
      </c>
      <c r="I361">
        <f>VLOOKUP($A361,'table 1008C'!$C$10:$O$796,AA$3,FALSE)</f>
        <v>170</v>
      </c>
      <c r="J361">
        <f>VLOOKUP($A361,'table 1008C'!$C$10:$O$796,AB$3,FALSE)</f>
        <v>48</v>
      </c>
      <c r="K361">
        <f>VLOOKUP($A361,'table 1008C'!$C$10:$O$796,AC$3,FALSE)</f>
        <v>90</v>
      </c>
      <c r="L361">
        <f>VLOOKUP($A361,'table 1008C'!$C$10:$O$796,AD$3,FALSE)</f>
        <v>157</v>
      </c>
      <c r="M361">
        <f>VLOOKUP($A361,'table 1008C'!$C$10:$O$796,AE$3,FALSE)</f>
        <v>85</v>
      </c>
      <c r="N361">
        <f>VLOOKUP($A361,'table 1008C'!$C$10:$O$796,AF$3,FALSE)</f>
        <v>176</v>
      </c>
      <c r="O361">
        <f>VLOOKUP($A361,'table 1008C'!$C$10:$O$796,AG$3,FALSE)</f>
        <v>352</v>
      </c>
      <c r="V361">
        <f>IF(D361="..","..",VLOOKUP($A361,'16-64 population'!$A$8:$L$432,V$3,FALSE))</f>
        <v>156777</v>
      </c>
      <c r="W361">
        <f>IF(E361="..","..",VLOOKUP($A361,'16-64 population'!$A$8:$L$432,W$3,FALSE))</f>
        <v>157963</v>
      </c>
      <c r="X361">
        <f>IF(F361="..","..",VLOOKUP($A361,'16-64 population'!$A$8:$L$432,X$3,FALSE))</f>
        <v>159549</v>
      </c>
      <c r="Y361">
        <f>IF(G361="..","..",VLOOKUP($A361,'16-64 population'!$A$8:$L$432,Y$3,FALSE))</f>
        <v>159628</v>
      </c>
      <c r="Z361">
        <f>IF(H361="..","..",VLOOKUP($A361,'16-64 population'!$A$8:$L$432,Z$3,FALSE))</f>
        <v>159320</v>
      </c>
      <c r="AA361">
        <f>IF(I361="..","..",VLOOKUP($A361,'16-64 population'!$A$8:$L$432,AA$3,FALSE))</f>
        <v>159523</v>
      </c>
      <c r="AB361">
        <f>IF(J361="..","..",VLOOKUP($A361,'16-64 population'!$A$8:$L$432,AB$3,FALSE))</f>
        <v>160280</v>
      </c>
      <c r="AC361">
        <f>IF(K361="..","..",VLOOKUP($A361,'16-64 population'!$A$8:$L$432,AC$3,FALSE))</f>
        <v>161733</v>
      </c>
      <c r="AD361">
        <f>IF(L361="..","..",VLOOKUP($A361,'16-64 population'!$A$8:$L$432,AD$3,FALSE))</f>
        <v>162405</v>
      </c>
      <c r="AE361">
        <f>IF(M361="..","..",VLOOKUP($A361,'16-64 population'!$A$8:$L$432,AE$3,FALSE))</f>
        <v>163091</v>
      </c>
      <c r="AF361">
        <f>IF(N361="..","..",VLOOKUP($A361,'16-64 population'!$A$8:$L$432,AF$3,FALSE))</f>
        <v>162992</v>
      </c>
      <c r="AG361">
        <f>IF(O361="..","..",VLOOKUP($A361,'16-64 population'!$A$8:$M$432,AG$3,FALSE))</f>
        <v>163541</v>
      </c>
      <c r="AM361">
        <f t="shared" si="67"/>
        <v>1.0460718090025962</v>
      </c>
      <c r="AN361">
        <f t="shared" si="68"/>
        <v>0.81664693630786955</v>
      </c>
      <c r="AO361">
        <f t="shared" si="69"/>
        <v>0.59542836370017982</v>
      </c>
      <c r="AP361">
        <f t="shared" si="70"/>
        <v>1.1840028065251711</v>
      </c>
      <c r="AQ361">
        <f t="shared" si="71"/>
        <v>0.64022093899071053</v>
      </c>
      <c r="AR361">
        <f t="shared" si="72"/>
        <v>1.0656770497044314</v>
      </c>
      <c r="AS361">
        <f t="shared" si="73"/>
        <v>0.29947591714499627</v>
      </c>
      <c r="AT361">
        <f t="shared" si="74"/>
        <v>0.55647270501381907</v>
      </c>
      <c r="AU361">
        <f t="shared" si="75"/>
        <v>0.9667190049567439</v>
      </c>
      <c r="AV361">
        <f t="shared" si="76"/>
        <v>0.5211814263202752</v>
      </c>
      <c r="AW361">
        <f t="shared" si="77"/>
        <v>1.0798075979189163</v>
      </c>
      <c r="AX361">
        <f t="shared" si="78"/>
        <v>2.1523654618719466</v>
      </c>
    </row>
    <row r="362" spans="1:50" x14ac:dyDescent="0.3">
      <c r="A362" t="s">
        <v>366</v>
      </c>
      <c r="B362" t="str">
        <f>VLOOKUP($A362,class!$A$1:$B$455,2,FALSE)</f>
        <v>Shire District</v>
      </c>
      <c r="C362" t="str">
        <f>IFERROR(VLOOKUP($A362,classifications!A$3:C$334,3,FALSE),VLOOKUP($A362,classifications!I$2:K$28,3,FALSE))</f>
        <v>Predominantly Urban</v>
      </c>
      <c r="D362">
        <f>VLOOKUP($A362,'table 1008C'!$C$10:$O$796,V$3,FALSE)</f>
        <v>150</v>
      </c>
      <c r="E362">
        <f>VLOOKUP($A362,'table 1008C'!$C$10:$O$796,W$3,FALSE)</f>
        <v>34</v>
      </c>
      <c r="F362">
        <f>VLOOKUP($A362,'table 1008C'!$C$10:$O$796,X$3,FALSE)</f>
        <v>88</v>
      </c>
      <c r="G362">
        <f>VLOOKUP($A362,'table 1008C'!$C$10:$O$796,Y$3,FALSE)</f>
        <v>162</v>
      </c>
      <c r="H362">
        <f>VLOOKUP($A362,'table 1008C'!$C$10:$O$796,Z$3,FALSE)</f>
        <v>55</v>
      </c>
      <c r="I362">
        <f>VLOOKUP($A362,'table 1008C'!$C$10:$O$796,AA$3,FALSE)</f>
        <v>282</v>
      </c>
      <c r="J362">
        <f>VLOOKUP($A362,'table 1008C'!$C$10:$O$796,AB$3,FALSE)</f>
        <v>22</v>
      </c>
      <c r="K362">
        <f>VLOOKUP($A362,'table 1008C'!$C$10:$O$796,AC$3,FALSE)</f>
        <v>11</v>
      </c>
      <c r="L362">
        <f>VLOOKUP($A362,'table 1008C'!$C$10:$O$796,AD$3,FALSE)</f>
        <v>227</v>
      </c>
      <c r="M362">
        <f>VLOOKUP($A362,'table 1008C'!$C$10:$O$796,AE$3,FALSE)</f>
        <v>235</v>
      </c>
      <c r="N362">
        <f>VLOOKUP($A362,'table 1008C'!$C$10:$O$796,AF$3,FALSE)</f>
        <v>37</v>
      </c>
      <c r="O362">
        <f>VLOOKUP($A362,'table 1008C'!$C$10:$O$796,AG$3,FALSE)</f>
        <v>199</v>
      </c>
      <c r="V362">
        <f>IF(D362="..","..",VLOOKUP($A362,'16-64 population'!$A$8:$L$432,V$3,FALSE))</f>
        <v>64628</v>
      </c>
      <c r="W362">
        <f>IF(E362="..","..",VLOOKUP($A362,'16-64 population'!$A$8:$L$432,W$3,FALSE))</f>
        <v>64892</v>
      </c>
      <c r="X362">
        <f>IF(F362="..","..",VLOOKUP($A362,'16-64 population'!$A$8:$L$432,X$3,FALSE))</f>
        <v>65450</v>
      </c>
      <c r="Y362">
        <f>IF(G362="..","..",VLOOKUP($A362,'16-64 population'!$A$8:$L$432,Y$3,FALSE))</f>
        <v>65717</v>
      </c>
      <c r="Z362">
        <f>IF(H362="..","..",VLOOKUP($A362,'16-64 population'!$A$8:$L$432,Z$3,FALSE))</f>
        <v>65934</v>
      </c>
      <c r="AA362">
        <f>IF(I362="..","..",VLOOKUP($A362,'16-64 population'!$A$8:$L$432,AA$3,FALSE))</f>
        <v>65944</v>
      </c>
      <c r="AB362">
        <f>IF(J362="..","..",VLOOKUP($A362,'16-64 population'!$A$8:$L$432,AB$3,FALSE))</f>
        <v>65809</v>
      </c>
      <c r="AC362">
        <f>IF(K362="..","..",VLOOKUP($A362,'16-64 population'!$A$8:$L$432,AC$3,FALSE))</f>
        <v>66291</v>
      </c>
      <c r="AD362">
        <f>IF(L362="..","..",VLOOKUP($A362,'16-64 population'!$A$8:$L$432,AD$3,FALSE))</f>
        <v>66413</v>
      </c>
      <c r="AE362">
        <f>IF(M362="..","..",VLOOKUP($A362,'16-64 population'!$A$8:$L$432,AE$3,FALSE))</f>
        <v>65931</v>
      </c>
      <c r="AF362">
        <f>IF(N362="..","..",VLOOKUP($A362,'16-64 population'!$A$8:$L$432,AF$3,FALSE))</f>
        <v>65044</v>
      </c>
      <c r="AG362">
        <f>IF(O362="..","..",VLOOKUP($A362,'16-64 population'!$A$8:$M$432,AG$3,FALSE))</f>
        <v>64202</v>
      </c>
      <c r="AM362">
        <f t="shared" si="67"/>
        <v>2.3209754286067956</v>
      </c>
      <c r="AN362">
        <f t="shared" si="68"/>
        <v>0.52394748197004259</v>
      </c>
      <c r="AO362">
        <f t="shared" si="69"/>
        <v>1.3445378151260503</v>
      </c>
      <c r="AP362">
        <f t="shared" si="70"/>
        <v>2.4651155713133588</v>
      </c>
      <c r="AQ362">
        <f t="shared" si="71"/>
        <v>0.83416750083416757</v>
      </c>
      <c r="AR362">
        <f t="shared" si="72"/>
        <v>4.2763556957418416</v>
      </c>
      <c r="AS362">
        <f t="shared" si="73"/>
        <v>0.33430077952863591</v>
      </c>
      <c r="AT362">
        <f t="shared" si="74"/>
        <v>0.16593504397278666</v>
      </c>
      <c r="AU362">
        <f t="shared" si="75"/>
        <v>3.418005510969238</v>
      </c>
      <c r="AV362">
        <f t="shared" si="76"/>
        <v>3.5643324081236445</v>
      </c>
      <c r="AW362">
        <f t="shared" si="77"/>
        <v>0.56884570444622107</v>
      </c>
      <c r="AX362">
        <f t="shared" si="78"/>
        <v>3.0995919130245166</v>
      </c>
    </row>
    <row r="363" spans="1:50" x14ac:dyDescent="0.3">
      <c r="A363" t="s">
        <v>357</v>
      </c>
      <c r="B363" t="str">
        <f>VLOOKUP($A363,class!$A$1:$B$455,2,FALSE)</f>
        <v>Shire County</v>
      </c>
      <c r="C363" t="str">
        <f>IFERROR(VLOOKUP($A363,classifications!A$3:C$334,3,FALSE),VLOOKUP($A363,classifications!I$2:K$28,3,FALSE))</f>
        <v>Urban with Significant Rural</v>
      </c>
      <c r="D363">
        <f>VLOOKUP($A363,'table 1008C'!$C$10:$O$796,V$3,FALSE)</f>
        <v>592</v>
      </c>
      <c r="E363">
        <f>VLOOKUP($A363,'table 1008C'!$C$10:$O$796,W$3,FALSE)</f>
        <v>472</v>
      </c>
      <c r="F363">
        <f>VLOOKUP($A363,'table 1008C'!$C$10:$O$796,X$3,FALSE)</f>
        <v>503</v>
      </c>
      <c r="G363">
        <f>VLOOKUP($A363,'table 1008C'!$C$10:$O$796,Y$3,FALSE)</f>
        <v>578</v>
      </c>
      <c r="H363">
        <f>VLOOKUP($A363,'table 1008C'!$C$10:$O$796,Z$3,FALSE)</f>
        <v>881</v>
      </c>
      <c r="I363">
        <f>VLOOKUP($A363,'table 1008C'!$C$10:$O$796,AA$3,FALSE)</f>
        <v>895</v>
      </c>
      <c r="J363">
        <f>VLOOKUP($A363,'table 1008C'!$C$10:$O$796,AB$3,FALSE)</f>
        <v>336</v>
      </c>
      <c r="K363">
        <f>VLOOKUP($A363,'table 1008C'!$C$10:$O$796,AC$3,FALSE)</f>
        <v>620</v>
      </c>
      <c r="L363">
        <f>VLOOKUP($A363,'table 1008C'!$C$10:$O$796,AD$3,FALSE)</f>
        <v>1055</v>
      </c>
      <c r="M363">
        <f>VLOOKUP($A363,'table 1008C'!$C$10:$O$796,AE$3,FALSE)</f>
        <v>1098</v>
      </c>
      <c r="N363">
        <f>VLOOKUP($A363,'table 1008C'!$C$10:$O$796,AF$3,FALSE)</f>
        <v>983</v>
      </c>
      <c r="O363">
        <f>VLOOKUP($A363,'table 1008C'!$C$10:$O$796,AG$3,FALSE)</f>
        <v>940</v>
      </c>
      <c r="V363">
        <f>IF(D363="..","..",VLOOKUP($A363,'16-64 population'!$A$8:$L$432,V$3,FALSE))</f>
        <v>356633</v>
      </c>
      <c r="W363">
        <f>IF(E363="..","..",VLOOKUP($A363,'16-64 population'!$A$8:$L$432,W$3,FALSE))</f>
        <v>356115</v>
      </c>
      <c r="X363">
        <f>IF(F363="..","..",VLOOKUP($A363,'16-64 population'!$A$8:$L$432,X$3,FALSE))</f>
        <v>355931</v>
      </c>
      <c r="Y363">
        <f>IF(G363="..","..",VLOOKUP($A363,'16-64 population'!$A$8:$L$432,Y$3,FALSE))</f>
        <v>353881</v>
      </c>
      <c r="Z363">
        <f>IF(H363="..","..",VLOOKUP($A363,'16-64 population'!$A$8:$L$432,Z$3,FALSE))</f>
        <v>353201</v>
      </c>
      <c r="AA363">
        <f>IF(I363="..","..",VLOOKUP($A363,'16-64 population'!$A$8:$L$432,AA$3,FALSE))</f>
        <v>352657</v>
      </c>
      <c r="AB363">
        <f>IF(J363="..","..",VLOOKUP($A363,'16-64 population'!$A$8:$L$432,AB$3,FALSE))</f>
        <v>352114</v>
      </c>
      <c r="AC363">
        <f>IF(K363="..","..",VLOOKUP($A363,'16-64 population'!$A$8:$L$432,AC$3,FALSE))</f>
        <v>352525</v>
      </c>
      <c r="AD363">
        <f>IF(L363="..","..",VLOOKUP($A363,'16-64 population'!$A$8:$L$432,AD$3,FALSE))</f>
        <v>353496</v>
      </c>
      <c r="AE363">
        <f>IF(M363="..","..",VLOOKUP($A363,'16-64 population'!$A$8:$L$432,AE$3,FALSE))</f>
        <v>353633</v>
      </c>
      <c r="AF363">
        <f>IF(N363="..","..",VLOOKUP($A363,'16-64 population'!$A$8:$L$432,AF$3,FALSE))</f>
        <v>353486</v>
      </c>
      <c r="AG363">
        <f>IF(O363="..","..",VLOOKUP($A363,'16-64 population'!$A$8:$M$432,AG$3,FALSE))</f>
        <v>354064</v>
      </c>
      <c r="AM363">
        <f t="shared" si="67"/>
        <v>1.6599697728477174</v>
      </c>
      <c r="AN363">
        <f t="shared" si="68"/>
        <v>1.325414543054912</v>
      </c>
      <c r="AO363">
        <f t="shared" si="69"/>
        <v>1.4131952541363355</v>
      </c>
      <c r="AP363">
        <f t="shared" si="70"/>
        <v>1.6333174146111265</v>
      </c>
      <c r="AQ363">
        <f t="shared" si="71"/>
        <v>2.494330423753047</v>
      </c>
      <c r="AR363">
        <f t="shared" si="72"/>
        <v>2.5378767470942023</v>
      </c>
      <c r="AS363">
        <f t="shared" si="73"/>
        <v>0.95423641207109067</v>
      </c>
      <c r="AT363">
        <f t="shared" si="74"/>
        <v>1.7587405148571025</v>
      </c>
      <c r="AU363">
        <f t="shared" si="75"/>
        <v>2.984475071853713</v>
      </c>
      <c r="AV363">
        <f t="shared" si="76"/>
        <v>3.1049138513656813</v>
      </c>
      <c r="AW363">
        <f t="shared" si="77"/>
        <v>2.7808739242855447</v>
      </c>
      <c r="AX363">
        <f t="shared" si="78"/>
        <v>2.6548872520222333</v>
      </c>
    </row>
    <row r="364" spans="1:50" x14ac:dyDescent="0.3">
      <c r="A364" t="s">
        <v>353</v>
      </c>
      <c r="B364" t="str">
        <f>VLOOKUP($A364,class!$A$1:$B$455,2,FALSE)</f>
        <v>Shire District</v>
      </c>
      <c r="C364" t="str">
        <f>IFERROR(VLOOKUP($A364,classifications!A$3:C$334,3,FALSE),VLOOKUP($A364,classifications!I$2:K$28,3,FALSE))</f>
        <v>Predominantly Urban</v>
      </c>
      <c r="D364">
        <f>VLOOKUP($A364,'table 1008C'!$C$10:$O$796,V$3,FALSE)</f>
        <v>100</v>
      </c>
      <c r="E364">
        <f>VLOOKUP($A364,'table 1008C'!$C$10:$O$796,W$3,FALSE)</f>
        <v>96</v>
      </c>
      <c r="F364">
        <f>VLOOKUP($A364,'table 1008C'!$C$10:$O$796,X$3,FALSE)</f>
        <v>13</v>
      </c>
      <c r="G364">
        <f>VLOOKUP($A364,'table 1008C'!$C$10:$O$796,Y$3,FALSE)</f>
        <v>54</v>
      </c>
      <c r="H364">
        <f>VLOOKUP($A364,'table 1008C'!$C$10:$O$796,Z$3,FALSE)</f>
        <v>11</v>
      </c>
      <c r="I364">
        <f>VLOOKUP($A364,'table 1008C'!$C$10:$O$796,AA$3,FALSE)</f>
        <v>72</v>
      </c>
      <c r="J364">
        <f>VLOOKUP($A364,'table 1008C'!$C$10:$O$796,AB$3,FALSE)</f>
        <v>12</v>
      </c>
      <c r="K364">
        <f>VLOOKUP($A364,'table 1008C'!$C$10:$O$796,AC$3,FALSE)</f>
        <v>56</v>
      </c>
      <c r="L364">
        <f>VLOOKUP($A364,'table 1008C'!$C$10:$O$796,AD$3,FALSE)</f>
        <v>27</v>
      </c>
      <c r="M364">
        <f>VLOOKUP($A364,'table 1008C'!$C$10:$O$796,AE$3,FALSE)</f>
        <v>105</v>
      </c>
      <c r="N364">
        <f>VLOOKUP($A364,'table 1008C'!$C$10:$O$796,AF$3,FALSE)</f>
        <v>141</v>
      </c>
      <c r="O364">
        <f>VLOOKUP($A364,'table 1008C'!$C$10:$O$796,AG$3,FALSE)</f>
        <v>25</v>
      </c>
      <c r="V364">
        <f>IF(D364="..","..",VLOOKUP($A364,'16-64 population'!$A$8:$L$432,V$3,FALSE))</f>
        <v>63395</v>
      </c>
      <c r="W364">
        <f>IF(E364="..","..",VLOOKUP($A364,'16-64 population'!$A$8:$L$432,W$3,FALSE))</f>
        <v>63838</v>
      </c>
      <c r="X364">
        <f>IF(F364="..","..",VLOOKUP($A364,'16-64 population'!$A$8:$L$432,X$3,FALSE))</f>
        <v>64462</v>
      </c>
      <c r="Y364">
        <f>IF(G364="..","..",VLOOKUP($A364,'16-64 population'!$A$8:$L$432,Y$3,FALSE))</f>
        <v>64454</v>
      </c>
      <c r="Z364">
        <f>IF(H364="..","..",VLOOKUP($A364,'16-64 population'!$A$8:$L$432,Z$3,FALSE))</f>
        <v>64343</v>
      </c>
      <c r="AA364">
        <f>IF(I364="..","..",VLOOKUP($A364,'16-64 population'!$A$8:$L$432,AA$3,FALSE))</f>
        <v>64614</v>
      </c>
      <c r="AB364">
        <f>IF(J364="..","..",VLOOKUP($A364,'16-64 population'!$A$8:$L$432,AB$3,FALSE))</f>
        <v>65167</v>
      </c>
      <c r="AC364">
        <f>IF(K364="..","..",VLOOKUP($A364,'16-64 population'!$A$8:$L$432,AC$3,FALSE))</f>
        <v>65565</v>
      </c>
      <c r="AD364">
        <f>IF(L364="..","..",VLOOKUP($A364,'16-64 population'!$A$8:$L$432,AD$3,FALSE))</f>
        <v>65786</v>
      </c>
      <c r="AE364">
        <f>IF(M364="..","..",VLOOKUP($A364,'16-64 population'!$A$8:$L$432,AE$3,FALSE))</f>
        <v>65849</v>
      </c>
      <c r="AF364">
        <f>IF(N364="..","..",VLOOKUP($A364,'16-64 population'!$A$8:$L$432,AF$3,FALSE))</f>
        <v>65934</v>
      </c>
      <c r="AG364">
        <f>IF(O364="..","..",VLOOKUP($A364,'16-64 population'!$A$8:$M$432,AG$3,FALSE))</f>
        <v>66003</v>
      </c>
      <c r="AM364">
        <f t="shared" si="67"/>
        <v>1.5774114677813706</v>
      </c>
      <c r="AN364">
        <f t="shared" si="68"/>
        <v>1.5038065102290172</v>
      </c>
      <c r="AO364">
        <f t="shared" si="69"/>
        <v>0.20166920045918524</v>
      </c>
      <c r="AP364">
        <f t="shared" si="70"/>
        <v>0.83780680795606177</v>
      </c>
      <c r="AQ364">
        <f t="shared" si="71"/>
        <v>0.17095876785353495</v>
      </c>
      <c r="AR364">
        <f t="shared" si="72"/>
        <v>1.1143095923484074</v>
      </c>
      <c r="AS364">
        <f t="shared" si="73"/>
        <v>0.18414228060214524</v>
      </c>
      <c r="AT364">
        <f t="shared" si="74"/>
        <v>0.85411423777930306</v>
      </c>
      <c r="AU364">
        <f t="shared" si="75"/>
        <v>0.41042167026418996</v>
      </c>
      <c r="AV364">
        <f t="shared" si="76"/>
        <v>1.5945572446050813</v>
      </c>
      <c r="AW364">
        <f t="shared" si="77"/>
        <v>2.1385021385021385</v>
      </c>
      <c r="AX364">
        <f t="shared" si="78"/>
        <v>0.37877066193960879</v>
      </c>
    </row>
    <row r="365" spans="1:50" x14ac:dyDescent="0.3">
      <c r="A365" t="s">
        <v>369</v>
      </c>
      <c r="B365" t="str">
        <f>VLOOKUP($A365,class!$A$1:$B$455,2,FALSE)</f>
        <v>Shire District</v>
      </c>
      <c r="C365" t="str">
        <f>IFERROR(VLOOKUP($A365,classifications!A$3:C$334,3,FALSE),VLOOKUP($A365,classifications!I$2:K$28,3,FALSE))</f>
        <v>Predominantly Rural</v>
      </c>
      <c r="D365">
        <f>VLOOKUP($A365,'table 1008C'!$C$10:$O$796,V$3,FALSE)</f>
        <v>64</v>
      </c>
      <c r="E365">
        <f>VLOOKUP($A365,'table 1008C'!$C$10:$O$796,W$3,FALSE)</f>
        <v>69</v>
      </c>
      <c r="F365">
        <f>VLOOKUP($A365,'table 1008C'!$C$10:$O$796,X$3,FALSE)</f>
        <v>74</v>
      </c>
      <c r="G365">
        <f>VLOOKUP($A365,'table 1008C'!$C$10:$O$796,Y$3,FALSE)</f>
        <v>221</v>
      </c>
      <c r="H365">
        <f>VLOOKUP($A365,'table 1008C'!$C$10:$O$796,Z$3,FALSE)</f>
        <v>309</v>
      </c>
      <c r="I365">
        <f>VLOOKUP($A365,'table 1008C'!$C$10:$O$796,AA$3,FALSE)</f>
        <v>159</v>
      </c>
      <c r="J365">
        <f>VLOOKUP($A365,'table 1008C'!$C$10:$O$796,AB$3,FALSE)</f>
        <v>14</v>
      </c>
      <c r="K365">
        <f>VLOOKUP($A365,'table 1008C'!$C$10:$O$796,AC$3,FALSE)</f>
        <v>177</v>
      </c>
      <c r="L365">
        <f>VLOOKUP($A365,'table 1008C'!$C$10:$O$796,AD$3,FALSE)</f>
        <v>429</v>
      </c>
      <c r="M365">
        <f>VLOOKUP($A365,'table 1008C'!$C$10:$O$796,AE$3,FALSE)</f>
        <v>373</v>
      </c>
      <c r="N365">
        <f>VLOOKUP($A365,'table 1008C'!$C$10:$O$796,AF$3,FALSE)</f>
        <v>366</v>
      </c>
      <c r="O365">
        <f>VLOOKUP($A365,'table 1008C'!$C$10:$O$796,AG$3,FALSE)</f>
        <v>331</v>
      </c>
      <c r="V365">
        <f>IF(D365="..","..",VLOOKUP($A365,'16-64 population'!$A$8:$L$432,V$3,FALSE))</f>
        <v>72220</v>
      </c>
      <c r="W365">
        <f>IF(E365="..","..",VLOOKUP($A365,'16-64 population'!$A$8:$L$432,W$3,FALSE))</f>
        <v>72178</v>
      </c>
      <c r="X365">
        <f>IF(F365="..","..",VLOOKUP($A365,'16-64 population'!$A$8:$L$432,X$3,FALSE))</f>
        <v>72031</v>
      </c>
      <c r="Y365">
        <f>IF(G365="..","..",VLOOKUP($A365,'16-64 population'!$A$8:$L$432,Y$3,FALSE))</f>
        <v>71599</v>
      </c>
      <c r="Z365">
        <f>IF(H365="..","..",VLOOKUP($A365,'16-64 population'!$A$8:$L$432,Z$3,FALSE))</f>
        <v>71559</v>
      </c>
      <c r="AA365">
        <f>IF(I365="..","..",VLOOKUP($A365,'16-64 population'!$A$8:$L$432,AA$3,FALSE))</f>
        <v>71719</v>
      </c>
      <c r="AB365">
        <f>IF(J365="..","..",VLOOKUP($A365,'16-64 population'!$A$8:$L$432,AB$3,FALSE))</f>
        <v>72241</v>
      </c>
      <c r="AC365">
        <f>IF(K365="..","..",VLOOKUP($A365,'16-64 population'!$A$8:$L$432,AC$3,FALSE))</f>
        <v>72442</v>
      </c>
      <c r="AD365">
        <f>IF(L365="..","..",VLOOKUP($A365,'16-64 population'!$A$8:$L$432,AD$3,FALSE))</f>
        <v>73298</v>
      </c>
      <c r="AE365">
        <f>IF(M365="..","..",VLOOKUP($A365,'16-64 population'!$A$8:$L$432,AE$3,FALSE))</f>
        <v>73996</v>
      </c>
      <c r="AF365">
        <f>IF(N365="..","..",VLOOKUP($A365,'16-64 population'!$A$8:$L$432,AF$3,FALSE))</f>
        <v>74766</v>
      </c>
      <c r="AG365">
        <f>IF(O365="..","..",VLOOKUP($A365,'16-64 population'!$A$8:$M$432,AG$3,FALSE))</f>
        <v>75532</v>
      </c>
      <c r="AM365">
        <f t="shared" si="67"/>
        <v>0.88618111326502358</v>
      </c>
      <c r="AN365">
        <f t="shared" si="68"/>
        <v>0.95596996314666527</v>
      </c>
      <c r="AO365">
        <f t="shared" si="69"/>
        <v>1.0273354527911593</v>
      </c>
      <c r="AP365">
        <f t="shared" si="70"/>
        <v>3.0866352882023489</v>
      </c>
      <c r="AQ365">
        <f t="shared" si="71"/>
        <v>4.3181151217876161</v>
      </c>
      <c r="AR365">
        <f t="shared" si="72"/>
        <v>2.2169857359974348</v>
      </c>
      <c r="AS365">
        <f t="shared" si="73"/>
        <v>0.19379576694674769</v>
      </c>
      <c r="AT365">
        <f t="shared" si="74"/>
        <v>2.4433339775268492</v>
      </c>
      <c r="AU365">
        <f t="shared" si="75"/>
        <v>5.8528199950885424</v>
      </c>
      <c r="AV365">
        <f t="shared" si="76"/>
        <v>5.0408130169198335</v>
      </c>
      <c r="AW365">
        <f t="shared" si="77"/>
        <v>4.8952732525479492</v>
      </c>
      <c r="AX365">
        <f t="shared" si="78"/>
        <v>4.3822485833818785</v>
      </c>
    </row>
    <row r="366" spans="1:50" x14ac:dyDescent="0.3">
      <c r="A366" t="s">
        <v>112</v>
      </c>
      <c r="B366" t="str">
        <f>VLOOKUP($A366,class!$A$1:$B$455,2,FALSE)</f>
        <v>Shire District</v>
      </c>
      <c r="C366" t="str">
        <f>IFERROR(VLOOKUP($A366,classifications!A$3:C$334,3,FALSE),VLOOKUP($A366,classifications!I$2:K$28,3,FALSE))</f>
        <v>Urban with Significant Rural</v>
      </c>
      <c r="D366">
        <f>VLOOKUP($A366,'table 1008C'!$C$10:$O$796,V$3,FALSE)</f>
        <v>164</v>
      </c>
      <c r="E366">
        <f>VLOOKUP($A366,'table 1008C'!$C$10:$O$796,W$3,FALSE)</f>
        <v>251</v>
      </c>
      <c r="F366">
        <f>VLOOKUP($A366,'table 1008C'!$C$10:$O$796,X$3,FALSE)</f>
        <v>143</v>
      </c>
      <c r="G366">
        <f>VLOOKUP($A366,'table 1008C'!$C$10:$O$796,Y$3,FALSE)</f>
        <v>60</v>
      </c>
      <c r="H366">
        <f>VLOOKUP($A366,'table 1008C'!$C$10:$O$796,Z$3,FALSE)</f>
        <v>93</v>
      </c>
      <c r="I366">
        <f>VLOOKUP($A366,'table 1008C'!$C$10:$O$796,AA$3,FALSE)</f>
        <v>84</v>
      </c>
      <c r="J366">
        <f>VLOOKUP($A366,'table 1008C'!$C$10:$O$796,AB$3,FALSE)</f>
        <v>19</v>
      </c>
      <c r="K366">
        <f>VLOOKUP($A366,'table 1008C'!$C$10:$O$796,AC$3,FALSE)</f>
        <v>99</v>
      </c>
      <c r="L366">
        <f>VLOOKUP($A366,'table 1008C'!$C$10:$O$796,AD$3,FALSE)</f>
        <v>142</v>
      </c>
      <c r="M366">
        <f>VLOOKUP($A366,'table 1008C'!$C$10:$O$796,AE$3,FALSE)</f>
        <v>145</v>
      </c>
      <c r="N366">
        <f>VLOOKUP($A366,'table 1008C'!$C$10:$O$796,AF$3,FALSE)</f>
        <v>212</v>
      </c>
      <c r="O366" t="str">
        <f>VLOOKUP($A366,'table 1008C'!$C$10:$O$796,AG$3,FALSE)</f>
        <v>..</v>
      </c>
      <c r="V366">
        <f>IF(D366="..","..",VLOOKUP($A366,'16-64 population'!$A$8:$L$432,V$3,FALSE))</f>
        <v>108431</v>
      </c>
      <c r="W366">
        <f>IF(E366="..","..",VLOOKUP($A366,'16-64 population'!$A$8:$L$432,W$3,FALSE))</f>
        <v>109005</v>
      </c>
      <c r="X366">
        <f>IF(F366="..","..",VLOOKUP($A366,'16-64 population'!$A$8:$L$432,X$3,FALSE))</f>
        <v>109660</v>
      </c>
      <c r="Y366">
        <f>IF(G366="..","..",VLOOKUP($A366,'16-64 population'!$A$8:$L$432,Y$3,FALSE))</f>
        <v>109178</v>
      </c>
      <c r="Z366">
        <f>IF(H366="..","..",VLOOKUP($A366,'16-64 population'!$A$8:$L$432,Z$3,FALSE))</f>
        <v>108414</v>
      </c>
      <c r="AA366">
        <f>IF(I366="..","..",VLOOKUP($A366,'16-64 population'!$A$8:$L$432,AA$3,FALSE))</f>
        <v>108263</v>
      </c>
      <c r="AB366">
        <f>IF(J366="..","..",VLOOKUP($A366,'16-64 population'!$A$8:$L$432,AB$3,FALSE))</f>
        <v>108109</v>
      </c>
      <c r="AC366">
        <f>IF(K366="..","..",VLOOKUP($A366,'16-64 population'!$A$8:$L$432,AC$3,FALSE))</f>
        <v>107807</v>
      </c>
      <c r="AD366">
        <f>IF(L366="..","..",VLOOKUP($A366,'16-64 population'!$A$8:$L$432,AD$3,FALSE))</f>
        <v>106743</v>
      </c>
      <c r="AE366">
        <f>IF(M366="..","..",VLOOKUP($A366,'16-64 population'!$A$8:$L$432,AE$3,FALSE))</f>
        <v>105733</v>
      </c>
      <c r="AF366">
        <f>IF(N366="..","..",VLOOKUP($A366,'16-64 population'!$A$8:$L$432,AF$3,FALSE))</f>
        <v>104647</v>
      </c>
      <c r="AG366" t="str">
        <f>IF(O366="..","..",VLOOKUP($A366,'16-64 population'!$A$8:$M$432,AG$3,FALSE))</f>
        <v>..</v>
      </c>
      <c r="AM366">
        <f t="shared" si="67"/>
        <v>1.5124825926165026</v>
      </c>
      <c r="AN366">
        <f t="shared" si="68"/>
        <v>2.3026466675840558</v>
      </c>
      <c r="AO366">
        <f t="shared" si="69"/>
        <v>1.3040306401604962</v>
      </c>
      <c r="AP366">
        <f t="shared" si="70"/>
        <v>0.54956126692190732</v>
      </c>
      <c r="AQ366">
        <f t="shared" si="71"/>
        <v>0.85782279041452214</v>
      </c>
      <c r="AR366">
        <f t="shared" si="72"/>
        <v>0.77588834597230816</v>
      </c>
      <c r="AS366">
        <f t="shared" si="73"/>
        <v>0.17574855007446188</v>
      </c>
      <c r="AT366">
        <f t="shared" si="74"/>
        <v>0.91830771656756982</v>
      </c>
      <c r="AU366">
        <f t="shared" si="75"/>
        <v>1.3302980054898215</v>
      </c>
      <c r="AV366">
        <f t="shared" si="76"/>
        <v>1.3713788505007898</v>
      </c>
      <c r="AW366">
        <f t="shared" si="77"/>
        <v>2.0258583619215074</v>
      </c>
      <c r="AX366" t="e">
        <f t="shared" si="78"/>
        <v>#VALUE!</v>
      </c>
    </row>
    <row r="367" spans="1:50" x14ac:dyDescent="0.3">
      <c r="A367" t="s">
        <v>141</v>
      </c>
      <c r="B367" t="str">
        <f>VLOOKUP($A367,class!$A$1:$B$455,2,FALSE)</f>
        <v>Shire District</v>
      </c>
      <c r="C367" t="str">
        <f>IFERROR(VLOOKUP($A367,classifications!A$3:C$334,3,FALSE),VLOOKUP($A367,classifications!I$2:K$28,3,FALSE))</f>
        <v>Predominantly Rural</v>
      </c>
      <c r="D367">
        <f>VLOOKUP($A367,'table 1008C'!$C$10:$O$796,V$3,FALSE)</f>
        <v>39</v>
      </c>
      <c r="E367">
        <f>VLOOKUP($A367,'table 1008C'!$C$10:$O$796,W$3,FALSE)</f>
        <v>47</v>
      </c>
      <c r="F367">
        <f>VLOOKUP($A367,'table 1008C'!$C$10:$O$796,X$3,FALSE)</f>
        <v>110</v>
      </c>
      <c r="G367">
        <f>VLOOKUP($A367,'table 1008C'!$C$10:$O$796,Y$3,FALSE)</f>
        <v>25</v>
      </c>
      <c r="H367">
        <f>VLOOKUP($A367,'table 1008C'!$C$10:$O$796,Z$3,FALSE)</f>
        <v>34</v>
      </c>
      <c r="I367">
        <f>VLOOKUP($A367,'table 1008C'!$C$10:$O$796,AA$3,FALSE)</f>
        <v>54</v>
      </c>
      <c r="J367">
        <f>VLOOKUP($A367,'table 1008C'!$C$10:$O$796,AB$3,FALSE)</f>
        <v>42</v>
      </c>
      <c r="K367">
        <f>VLOOKUP($A367,'table 1008C'!$C$10:$O$796,AC$3,FALSE)</f>
        <v>75</v>
      </c>
      <c r="L367">
        <f>VLOOKUP($A367,'table 1008C'!$C$10:$O$796,AD$3,FALSE)</f>
        <v>47</v>
      </c>
      <c r="M367">
        <f>VLOOKUP($A367,'table 1008C'!$C$10:$O$796,AE$3,FALSE)</f>
        <v>92</v>
      </c>
      <c r="N367">
        <f>VLOOKUP($A367,'table 1008C'!$C$10:$O$796,AF$3,FALSE)</f>
        <v>139</v>
      </c>
      <c r="O367">
        <f>VLOOKUP($A367,'table 1008C'!$C$10:$O$796,AG$3,FALSE)</f>
        <v>115</v>
      </c>
      <c r="V367">
        <f>IF(D367="..","..",VLOOKUP($A367,'16-64 population'!$A$8:$L$432,V$3,FALSE))</f>
        <v>64400</v>
      </c>
      <c r="W367">
        <f>IF(E367="..","..",VLOOKUP($A367,'16-64 population'!$A$8:$L$432,W$3,FALSE))</f>
        <v>64092</v>
      </c>
      <c r="X367">
        <f>IF(F367="..","..",VLOOKUP($A367,'16-64 population'!$A$8:$L$432,X$3,FALSE))</f>
        <v>63726</v>
      </c>
      <c r="Y367">
        <f>IF(G367="..","..",VLOOKUP($A367,'16-64 population'!$A$8:$L$432,Y$3,FALSE))</f>
        <v>63105</v>
      </c>
      <c r="Z367">
        <f>IF(H367="..","..",VLOOKUP($A367,'16-64 population'!$A$8:$L$432,Z$3,FALSE))</f>
        <v>62929</v>
      </c>
      <c r="AA367">
        <f>IF(I367="..","..",VLOOKUP($A367,'16-64 population'!$A$8:$L$432,AA$3,FALSE))</f>
        <v>62738</v>
      </c>
      <c r="AB367">
        <f>IF(J367="..","..",VLOOKUP($A367,'16-64 population'!$A$8:$L$432,AB$3,FALSE))</f>
        <v>62950</v>
      </c>
      <c r="AC367">
        <f>IF(K367="..","..",VLOOKUP($A367,'16-64 population'!$A$8:$L$432,AC$3,FALSE))</f>
        <v>62972</v>
      </c>
      <c r="AD367">
        <f>IF(L367="..","..",VLOOKUP($A367,'16-64 population'!$A$8:$L$432,AD$3,FALSE))</f>
        <v>62899</v>
      </c>
      <c r="AE367">
        <f>IF(M367="..","..",VLOOKUP($A367,'16-64 population'!$A$8:$L$432,AE$3,FALSE))</f>
        <v>63063</v>
      </c>
      <c r="AF367">
        <f>IF(N367="..","..",VLOOKUP($A367,'16-64 population'!$A$8:$L$432,AF$3,FALSE))</f>
        <v>63291</v>
      </c>
      <c r="AG367">
        <f>IF(O367="..","..",VLOOKUP($A367,'16-64 population'!$A$8:$M$432,AG$3,FALSE))</f>
        <v>63698</v>
      </c>
      <c r="AM367">
        <f t="shared" si="67"/>
        <v>0.60559006211180122</v>
      </c>
      <c r="AN367">
        <f t="shared" si="68"/>
        <v>0.73332085127629032</v>
      </c>
      <c r="AO367">
        <f t="shared" si="69"/>
        <v>1.72614003703355</v>
      </c>
      <c r="AP367">
        <f t="shared" si="70"/>
        <v>0.39616512162269235</v>
      </c>
      <c r="AQ367">
        <f t="shared" si="71"/>
        <v>0.54029143955886794</v>
      </c>
      <c r="AR367">
        <f t="shared" si="72"/>
        <v>0.86072236921801781</v>
      </c>
      <c r="AS367">
        <f t="shared" si="73"/>
        <v>0.66719618745035736</v>
      </c>
      <c r="AT367">
        <f t="shared" si="74"/>
        <v>1.1910055262656418</v>
      </c>
      <c r="AU367">
        <f t="shared" si="75"/>
        <v>0.74722968568657688</v>
      </c>
      <c r="AV367">
        <f t="shared" si="76"/>
        <v>1.4588586017157446</v>
      </c>
      <c r="AW367">
        <f t="shared" si="77"/>
        <v>2.19620483165063</v>
      </c>
      <c r="AX367">
        <f t="shared" si="78"/>
        <v>1.8053942038996516</v>
      </c>
    </row>
    <row r="368" spans="1:50" x14ac:dyDescent="0.3">
      <c r="A368" t="s">
        <v>370</v>
      </c>
      <c r="B368" t="str">
        <f>VLOOKUP($A368,class!$A$1:$B$455,2,FALSE)</f>
        <v>Shire District</v>
      </c>
      <c r="C368" t="str">
        <f>IFERROR(VLOOKUP($A368,classifications!A$3:C$334,3,FALSE),VLOOKUP($A368,classifications!I$2:K$28,3,FALSE))</f>
        <v>Urban with Significant Rural</v>
      </c>
      <c r="D368">
        <f>VLOOKUP($A368,'table 1008C'!$C$10:$O$796,V$3,FALSE)</f>
        <v>40</v>
      </c>
      <c r="E368">
        <f>VLOOKUP($A368,'table 1008C'!$C$10:$O$796,W$3,FALSE)</f>
        <v>66</v>
      </c>
      <c r="F368">
        <f>VLOOKUP($A368,'table 1008C'!$C$10:$O$796,X$3,FALSE)</f>
        <v>92</v>
      </c>
      <c r="G368">
        <f>VLOOKUP($A368,'table 1008C'!$C$10:$O$796,Y$3,FALSE)</f>
        <v>41</v>
      </c>
      <c r="H368">
        <f>VLOOKUP($A368,'table 1008C'!$C$10:$O$796,Z$3,FALSE)</f>
        <v>187</v>
      </c>
      <c r="I368">
        <f>VLOOKUP($A368,'table 1008C'!$C$10:$O$796,AA$3,FALSE)</f>
        <v>150</v>
      </c>
      <c r="J368">
        <f>VLOOKUP($A368,'table 1008C'!$C$10:$O$796,AB$3,FALSE)</f>
        <v>55</v>
      </c>
      <c r="K368">
        <f>VLOOKUP($A368,'table 1008C'!$C$10:$O$796,AC$3,FALSE)</f>
        <v>117</v>
      </c>
      <c r="L368">
        <f>VLOOKUP($A368,'table 1008C'!$C$10:$O$796,AD$3,FALSE)</f>
        <v>16</v>
      </c>
      <c r="M368">
        <f>VLOOKUP($A368,'table 1008C'!$C$10:$O$796,AE$3,FALSE)</f>
        <v>103</v>
      </c>
      <c r="N368">
        <f>VLOOKUP($A368,'table 1008C'!$C$10:$O$796,AF$3,FALSE)</f>
        <v>42</v>
      </c>
      <c r="O368">
        <f>VLOOKUP($A368,'table 1008C'!$C$10:$O$796,AG$3,FALSE)</f>
        <v>82</v>
      </c>
      <c r="V368">
        <f>IF(D368="..","..",VLOOKUP($A368,'16-64 population'!$A$8:$L$432,V$3,FALSE))</f>
        <v>61694</v>
      </c>
      <c r="W368">
        <f>IF(E368="..","..",VLOOKUP($A368,'16-64 population'!$A$8:$L$432,W$3,FALSE))</f>
        <v>61109</v>
      </c>
      <c r="X368">
        <f>IF(F368="..","..",VLOOKUP($A368,'16-64 population'!$A$8:$L$432,X$3,FALSE))</f>
        <v>60629</v>
      </c>
      <c r="Y368">
        <f>IF(G368="..","..",VLOOKUP($A368,'16-64 population'!$A$8:$L$432,Y$3,FALSE))</f>
        <v>59702</v>
      </c>
      <c r="Z368">
        <f>IF(H368="..","..",VLOOKUP($A368,'16-64 population'!$A$8:$L$432,Z$3,FALSE))</f>
        <v>59275</v>
      </c>
      <c r="AA368">
        <f>IF(I368="..","..",VLOOKUP($A368,'16-64 population'!$A$8:$L$432,AA$3,FALSE))</f>
        <v>58939</v>
      </c>
      <c r="AB368">
        <f>IF(J368="..","..",VLOOKUP($A368,'16-64 population'!$A$8:$L$432,AB$3,FALSE))</f>
        <v>58881</v>
      </c>
      <c r="AC368">
        <f>IF(K368="..","..",VLOOKUP($A368,'16-64 population'!$A$8:$L$432,AC$3,FALSE))</f>
        <v>58670</v>
      </c>
      <c r="AD368">
        <f>IF(L368="..","..",VLOOKUP($A368,'16-64 population'!$A$8:$L$432,AD$3,FALSE))</f>
        <v>58746</v>
      </c>
      <c r="AE368">
        <f>IF(M368="..","..",VLOOKUP($A368,'16-64 population'!$A$8:$L$432,AE$3,FALSE))</f>
        <v>58716</v>
      </c>
      <c r="AF368">
        <f>IF(N368="..","..",VLOOKUP($A368,'16-64 population'!$A$8:$L$432,AF$3,FALSE))</f>
        <v>58513</v>
      </c>
      <c r="AG368">
        <f>IF(O368="..","..",VLOOKUP($A368,'16-64 population'!$A$8:$M$432,AG$3,FALSE))</f>
        <v>58499</v>
      </c>
      <c r="AM368">
        <f t="shared" si="67"/>
        <v>0.64836126689791551</v>
      </c>
      <c r="AN368">
        <f t="shared" si="68"/>
        <v>1.0800373103798131</v>
      </c>
      <c r="AO368">
        <f t="shared" si="69"/>
        <v>1.5174256543898135</v>
      </c>
      <c r="AP368">
        <f t="shared" si="70"/>
        <v>0.68674416267461724</v>
      </c>
      <c r="AQ368">
        <f t="shared" si="71"/>
        <v>3.1547870097005482</v>
      </c>
      <c r="AR368">
        <f t="shared" si="72"/>
        <v>2.5450041568401227</v>
      </c>
      <c r="AS368">
        <f t="shared" si="73"/>
        <v>0.93408739661350859</v>
      </c>
      <c r="AT368">
        <f t="shared" si="74"/>
        <v>1.994204874723027</v>
      </c>
      <c r="AU368">
        <f t="shared" si="75"/>
        <v>0.27235896912130186</v>
      </c>
      <c r="AV368">
        <f t="shared" si="76"/>
        <v>1.7542066898290074</v>
      </c>
      <c r="AW368">
        <f t="shared" si="77"/>
        <v>0.71778920923555456</v>
      </c>
      <c r="AX368">
        <f t="shared" si="78"/>
        <v>1.4017333629634694</v>
      </c>
    </row>
    <row r="369" spans="1:50" x14ac:dyDescent="0.3">
      <c r="A369" t="s">
        <v>128</v>
      </c>
      <c r="B369" t="str">
        <f>VLOOKUP($A369,class!$A$1:$B$455,2,FALSE)</f>
        <v>Unitary Authority</v>
      </c>
      <c r="C369" t="str">
        <f>IFERROR(VLOOKUP($A369,classifications!A$3:C$334,3,FALSE),VLOOKUP($A369,classifications!I$2:K$28,3,FALSE))</f>
        <v>Predominantly Urban</v>
      </c>
      <c r="D369">
        <f>VLOOKUP($A369,'table 1008C'!$C$10:$O$796,V$3,FALSE)</f>
        <v>117</v>
      </c>
      <c r="E369">
        <f>VLOOKUP($A369,'table 1008C'!$C$10:$O$796,W$3,FALSE)</f>
        <v>266</v>
      </c>
      <c r="F369">
        <f>VLOOKUP($A369,'table 1008C'!$C$10:$O$796,X$3,FALSE)</f>
        <v>155</v>
      </c>
      <c r="G369">
        <f>VLOOKUP($A369,'table 1008C'!$C$10:$O$796,Y$3,FALSE)</f>
        <v>129</v>
      </c>
      <c r="H369">
        <f>VLOOKUP($A369,'table 1008C'!$C$10:$O$796,Z$3,FALSE)</f>
        <v>75</v>
      </c>
      <c r="I369">
        <f>VLOOKUP($A369,'table 1008C'!$C$10:$O$796,AA$3,FALSE)</f>
        <v>128</v>
      </c>
      <c r="J369">
        <f>VLOOKUP($A369,'table 1008C'!$C$10:$O$796,AB$3,FALSE)</f>
        <v>100</v>
      </c>
      <c r="K369">
        <f>VLOOKUP($A369,'table 1008C'!$C$10:$O$796,AC$3,FALSE)</f>
        <v>136</v>
      </c>
      <c r="L369">
        <f>VLOOKUP($A369,'table 1008C'!$C$10:$O$796,AD$3,FALSE)</f>
        <v>69</v>
      </c>
      <c r="M369">
        <f>VLOOKUP($A369,'table 1008C'!$C$10:$O$796,AE$3,FALSE)</f>
        <v>56</v>
      </c>
      <c r="N369">
        <f>VLOOKUP($A369,'table 1008C'!$C$10:$O$796,AF$3,FALSE)</f>
        <v>129</v>
      </c>
      <c r="O369">
        <f>VLOOKUP($A369,'table 1008C'!$C$10:$O$796,AG$3,FALSE)</f>
        <v>164</v>
      </c>
      <c r="V369">
        <f>IF(D369="..","..",VLOOKUP($A369,'16-64 population'!$A$8:$L$432,V$3,FALSE))</f>
        <v>128726</v>
      </c>
      <c r="W369">
        <f>IF(E369="..","..",VLOOKUP($A369,'16-64 population'!$A$8:$L$432,W$3,FALSE))</f>
        <v>130672</v>
      </c>
      <c r="X369">
        <f>IF(F369="..","..",VLOOKUP($A369,'16-64 population'!$A$8:$L$432,X$3,FALSE))</f>
        <v>132340</v>
      </c>
      <c r="Y369">
        <f>IF(G369="..","..",VLOOKUP($A369,'16-64 population'!$A$8:$L$432,Y$3,FALSE))</f>
        <v>132789</v>
      </c>
      <c r="Z369">
        <f>IF(H369="..","..",VLOOKUP($A369,'16-64 population'!$A$8:$L$432,Z$3,FALSE))</f>
        <v>134246</v>
      </c>
      <c r="AA369">
        <f>IF(I369="..","..",VLOOKUP($A369,'16-64 population'!$A$8:$L$432,AA$3,FALSE))</f>
        <v>134837</v>
      </c>
      <c r="AB369">
        <f>IF(J369="..","..",VLOOKUP($A369,'16-64 population'!$A$8:$L$432,AB$3,FALSE))</f>
        <v>136328</v>
      </c>
      <c r="AC369">
        <f>IF(K369="..","..",VLOOKUP($A369,'16-64 population'!$A$8:$L$432,AC$3,FALSE))</f>
        <v>136853</v>
      </c>
      <c r="AD369">
        <f>IF(L369="..","..",VLOOKUP($A369,'16-64 population'!$A$8:$L$432,AD$3,FALSE))</f>
        <v>137593</v>
      </c>
      <c r="AE369">
        <f>IF(M369="..","..",VLOOKUP($A369,'16-64 population'!$A$8:$L$432,AE$3,FALSE))</f>
        <v>138861</v>
      </c>
      <c r="AF369">
        <f>IF(N369="..","..",VLOOKUP($A369,'16-64 population'!$A$8:$L$432,AF$3,FALSE))</f>
        <v>139061</v>
      </c>
      <c r="AG369">
        <f>IF(O369="..","..",VLOOKUP($A369,'16-64 population'!$A$8:$M$432,AG$3,FALSE))</f>
        <v>139430</v>
      </c>
      <c r="AM369">
        <f t="shared" si="67"/>
        <v>0.90890729145627147</v>
      </c>
      <c r="AN369">
        <f t="shared" si="68"/>
        <v>2.0356311987265827</v>
      </c>
      <c r="AO369">
        <f t="shared" si="69"/>
        <v>1.1712256309505817</v>
      </c>
      <c r="AP369">
        <f t="shared" si="70"/>
        <v>0.97146600998576693</v>
      </c>
      <c r="AQ369">
        <f t="shared" si="71"/>
        <v>0.55867586371288525</v>
      </c>
      <c r="AR369">
        <f t="shared" si="72"/>
        <v>0.94929433315781286</v>
      </c>
      <c r="AS369">
        <f t="shared" si="73"/>
        <v>0.73352502787395102</v>
      </c>
      <c r="AT369">
        <f t="shared" si="74"/>
        <v>0.99376703470146799</v>
      </c>
      <c r="AU369">
        <f t="shared" si="75"/>
        <v>0.50147899965841292</v>
      </c>
      <c r="AV369">
        <f t="shared" si="76"/>
        <v>0.4032809788205472</v>
      </c>
      <c r="AW369">
        <f t="shared" si="77"/>
        <v>0.92765045555547565</v>
      </c>
      <c r="AX369">
        <f t="shared" si="78"/>
        <v>1.1762174567883525</v>
      </c>
    </row>
    <row r="370" spans="1:50" x14ac:dyDescent="0.3">
      <c r="A370" t="s">
        <v>389</v>
      </c>
      <c r="D370" s="27">
        <v>58297</v>
      </c>
      <c r="E370" s="27">
        <v>61089</v>
      </c>
      <c r="F370" s="27">
        <v>58346</v>
      </c>
      <c r="G370" s="27">
        <v>43077</v>
      </c>
      <c r="H370" s="27">
        <v>43124</v>
      </c>
      <c r="I370" s="27">
        <v>65959</v>
      </c>
      <c r="J370" s="27">
        <v>32614</v>
      </c>
      <c r="K370" s="27">
        <v>42195</v>
      </c>
      <c r="L370" s="27">
        <v>47069</v>
      </c>
      <c r="M370" s="27">
        <v>57175</v>
      </c>
      <c r="N370" s="27">
        <v>58900</v>
      </c>
      <c r="O370" s="27">
        <v>52100</v>
      </c>
      <c r="V370" s="27">
        <f>VLOOKUP($A370,'16-64 population'!$A$8:$L$432,V$3,FALSE)</f>
        <v>33892197</v>
      </c>
      <c r="W370" s="27">
        <f>VLOOKUP($A370,'16-64 population'!$A$8:$L$432,W$3,FALSE)</f>
        <v>34118045</v>
      </c>
      <c r="X370" s="27">
        <f>VLOOKUP($A370,'16-64 population'!$A$8:$L$432,X$3,FALSE)</f>
        <v>34347372</v>
      </c>
      <c r="Y370" s="27">
        <f>VLOOKUP($A370,'16-64 population'!$A$8:$L$432,Y$3,FALSE)</f>
        <v>34306995</v>
      </c>
      <c r="Z370" s="27">
        <f>VLOOKUP($A370,'16-64 population'!$A$8:$L$432,Z$3,FALSE)</f>
        <v>34351400</v>
      </c>
      <c r="AA370" s="27">
        <f>VLOOKUP($A370,'16-64 population'!$A$8:$L$432,AA$3,FALSE)</f>
        <v>34475354</v>
      </c>
      <c r="AB370" s="27">
        <f>VLOOKUP($A370,'16-64 population'!$A$8:$L$432,AB$3,FALSE)</f>
        <v>34669641</v>
      </c>
      <c r="AC370" s="27">
        <f>VLOOKUP($A370,'16-64 population'!$A$8:$L$432,AC$3,FALSE)</f>
        <v>34856126</v>
      </c>
      <c r="AD370" s="27">
        <f>VLOOKUP($A370,'16-64 population'!$A$8:$L$432,AD$3,FALSE)</f>
        <v>34950948</v>
      </c>
      <c r="AE370" s="27">
        <f>VLOOKUP($A370,'16-64 population'!$A$8:$L$432,AE$3,FALSE)</f>
        <v>35049467</v>
      </c>
      <c r="AF370" s="27">
        <f>VLOOKUP($A370,'16-64 population'!$A$8:$L$432,AF$3,FALSE)</f>
        <v>35116566</v>
      </c>
      <c r="AG370" s="27">
        <f>VLOOKUP($A370,'16-64 population'!$A$8:$M$432,AG$3,FALSE)</f>
        <v>35233879</v>
      </c>
      <c r="AM370">
        <f t="shared" si="67"/>
        <v>1.7200714370921424</v>
      </c>
      <c r="AN370">
        <f t="shared" si="68"/>
        <v>1.7905187709319219</v>
      </c>
      <c r="AO370">
        <f t="shared" si="69"/>
        <v>1.698703469948152</v>
      </c>
      <c r="AP370">
        <f t="shared" si="70"/>
        <v>1.2556331442028075</v>
      </c>
      <c r="AQ370">
        <f t="shared" si="71"/>
        <v>1.2553782378593012</v>
      </c>
      <c r="AR370">
        <f t="shared" si="72"/>
        <v>1.9132218337772544</v>
      </c>
      <c r="AS370">
        <f t="shared" si="73"/>
        <v>0.94070775062251144</v>
      </c>
      <c r="AT370">
        <f t="shared" si="74"/>
        <v>1.2105476093355871</v>
      </c>
      <c r="AU370">
        <f t="shared" si="75"/>
        <v>1.3467159746282134</v>
      </c>
      <c r="AV370">
        <f t="shared" si="76"/>
        <v>1.6312658905768811</v>
      </c>
      <c r="AW370">
        <f t="shared" si="77"/>
        <v>1.6772710634633239</v>
      </c>
      <c r="AX370">
        <f t="shared" si="78"/>
        <v>1.4786904388245188</v>
      </c>
    </row>
    <row r="372" spans="1:50" x14ac:dyDescent="0.3">
      <c r="A372" t="s">
        <v>382</v>
      </c>
      <c r="B372" t="s">
        <v>382</v>
      </c>
      <c r="D372">
        <f t="shared" ref="D372:O374" si="79">SUMIF($C$11:$C$370,$B372,D$11:D$370)-SUMIFS(D$11:D$370,$B$11:$B$370,"Shire County",$C$11:$C$370,$B372)</f>
        <v>39264</v>
      </c>
      <c r="E372">
        <f t="shared" si="79"/>
        <v>41753</v>
      </c>
      <c r="F372">
        <f t="shared" si="79"/>
        <v>39481</v>
      </c>
      <c r="G372">
        <f t="shared" si="79"/>
        <v>27997</v>
      </c>
      <c r="H372">
        <f t="shared" si="79"/>
        <v>28545</v>
      </c>
      <c r="I372">
        <f t="shared" si="79"/>
        <v>44395</v>
      </c>
      <c r="J372">
        <f t="shared" si="79"/>
        <v>20207</v>
      </c>
      <c r="K372">
        <f t="shared" si="79"/>
        <v>24794</v>
      </c>
      <c r="L372">
        <f t="shared" si="79"/>
        <v>26671</v>
      </c>
      <c r="M372">
        <f t="shared" si="79"/>
        <v>31757</v>
      </c>
      <c r="N372">
        <f t="shared" si="79"/>
        <v>32972</v>
      </c>
      <c r="O372">
        <f t="shared" si="79"/>
        <v>30228</v>
      </c>
      <c r="V372">
        <f>SUMIF($C$11:$C$370,$B372,V$11:V$370)-SUMIFS(V$11:V$370,$B$11:$B$370,"Shire County",$C$11:$C$370,$B372)</f>
        <v>22732127</v>
      </c>
      <c r="W372">
        <f>SUMIF($C$11:$C$370,$B372,W$11:W$370)-SUMIFS(W$11:W$370,$B$11:$B$370,"Shire County",$C$11:$C$370,$B372)</f>
        <v>22937801</v>
      </c>
      <c r="X372">
        <f>SUMIF($C$11:$C$370,$B372,X$11:X$370)-SUMIFS(X$11:X$370,$B$11:$B$370,"Shire County",$C$11:$C$370,$B372)</f>
        <v>23157067</v>
      </c>
      <c r="Y372">
        <f>SUMIF($C$11:$C$370,$B372,Y$11:Y$370)-SUMIFS(Y$11:Y$370,$B$11:$B$370,"Shire County",$C$11:$C$370,$B372)</f>
        <v>23186368</v>
      </c>
      <c r="Z372">
        <f>SUMIF($C$11:$C$370,$B372,Z$11:Z$370)-SUMIFS(Z$11:Z$370,$B$11:$B$370,"Shire County",$C$11:$C$370,$B372)</f>
        <v>23252135</v>
      </c>
      <c r="AA372">
        <f>SUMIF($C$11:$C$370,$B372,AA$11:AA$370)-SUMIFS(AA$11:AA$370,$B$11:$B$370,"Shire County",$C$11:$C$370,$B372)</f>
        <v>23369006</v>
      </c>
      <c r="AB372">
        <f>SUMIF($C$11:$C$370,$B372,AB$11:AB$370)-SUMIFS(AB$11:AB$370,$B$11:$B$370,"Shire County",$C$11:$C$370,$B372)</f>
        <v>23540935</v>
      </c>
      <c r="AC372">
        <f>SUMIF($C$11:$C$370,$B372,AC$11:AC$370)-SUMIFS(AC$11:AC$370,$B$11:$B$370,"Shire County",$C$11:$C$370,$B372)</f>
        <v>23701538</v>
      </c>
      <c r="AD372">
        <f>SUMIF($C$11:$C$370,$B372,AD$11:AD$370)-SUMIFS(AD$11:AD$370,$B$11:$B$370,"Shire County",$C$11:$C$370,$B372)</f>
        <v>23765652</v>
      </c>
      <c r="AE372">
        <f>SUMIF($C$11:$C$370,$B372,AE$11:AE$370)-SUMIFS(AE$11:AE$370,$B$11:$B$370,"Shire County",$C$11:$C$370,$B372)</f>
        <v>23839226</v>
      </c>
      <c r="AF372">
        <f>SUMIF($C$11:$C$370,$B372,AF$11:AF$370)-SUMIFS(AF$11:AF$370,$B$11:$B$370,"Shire County",$C$11:$C$370,$B372)</f>
        <v>23838366</v>
      </c>
      <c r="AG372">
        <f>SUMIF($C$11:$C$370,$B372,AG$11:AG$370)-SUMIFS(AG$11:AG$370,$B$11:$B$370,"Shire County",$C$11:$C$370,$B372)</f>
        <v>23904511</v>
      </c>
      <c r="AM372">
        <f t="shared" ref="AM372" si="80">D372/(V372/1000)</f>
        <v>1.7272470807505167</v>
      </c>
      <c r="AN372">
        <f t="shared" ref="AN372" si="81">E372/(W372/1000)</f>
        <v>1.8202703912201523</v>
      </c>
      <c r="AO372">
        <f t="shared" ref="AO372" si="82">F372/(X372/1000)</f>
        <v>1.7049223029842251</v>
      </c>
      <c r="AP372">
        <f t="shared" ref="AP372" si="83">G372/(Y372/1000)</f>
        <v>1.2074767380557405</v>
      </c>
      <c r="AQ372">
        <f t="shared" ref="AQ372" si="84">H372/(Z372/1000)</f>
        <v>1.2276292048020538</v>
      </c>
      <c r="AR372">
        <f t="shared" ref="AR372" si="85">I372/(AA372/1000)</f>
        <v>1.8997384826723052</v>
      </c>
      <c r="AS372">
        <f t="shared" ref="AS372" si="86">J372/(AB372/1000)</f>
        <v>0.85837712053493198</v>
      </c>
      <c r="AT372">
        <f t="shared" ref="AT372" si="87">K372/(AC372/1000)</f>
        <v>1.0460924518906747</v>
      </c>
      <c r="AU372">
        <f t="shared" ref="AU372" si="88">L372/(AD372/1000)</f>
        <v>1.1222498755767358</v>
      </c>
      <c r="AV372">
        <f t="shared" ref="AV372" si="89">M372/(AE372/1000)</f>
        <v>1.3321321757677871</v>
      </c>
      <c r="AW372">
        <f t="shared" ref="AW372" si="90">N372/(AF372/1000)</f>
        <v>1.3831484926441686</v>
      </c>
      <c r="AX372">
        <f t="shared" si="78"/>
        <v>1.2645312008264884</v>
      </c>
    </row>
    <row r="373" spans="1:50" x14ac:dyDescent="0.3">
      <c r="A373" t="s">
        <v>380</v>
      </c>
      <c r="B373" t="s">
        <v>380</v>
      </c>
      <c r="D373">
        <f t="shared" si="79"/>
        <v>7189</v>
      </c>
      <c r="E373">
        <f t="shared" si="79"/>
        <v>6569</v>
      </c>
      <c r="F373">
        <f t="shared" si="79"/>
        <v>7299</v>
      </c>
      <c r="G373">
        <f t="shared" si="79"/>
        <v>5403</v>
      </c>
      <c r="H373">
        <f t="shared" si="79"/>
        <v>4742</v>
      </c>
      <c r="I373">
        <f t="shared" si="79"/>
        <v>7936</v>
      </c>
      <c r="J373">
        <f t="shared" si="79"/>
        <v>4679</v>
      </c>
      <c r="K373">
        <f t="shared" si="79"/>
        <v>6473</v>
      </c>
      <c r="L373">
        <f t="shared" si="79"/>
        <v>7986</v>
      </c>
      <c r="M373">
        <f t="shared" si="79"/>
        <v>8876</v>
      </c>
      <c r="N373">
        <f t="shared" si="79"/>
        <v>8722</v>
      </c>
      <c r="O373">
        <f t="shared" si="79"/>
        <v>7921</v>
      </c>
      <c r="V373">
        <f>SUMIF($C$11:$C$370,$B373,V$11:V$370)-SUMIFS(V$11:V$370,$B$11:$B$370,"Shire County",$C$11:$C$370,$B373)</f>
        <v>4324980</v>
      </c>
      <c r="W373">
        <f>SUMIF($C$11:$C$370,$B373,W$11:W$370)-SUMIFS(W$11:W$370,$B$11:$B$370,"Shire County",$C$11:$C$370,$B373)</f>
        <v>4336742</v>
      </c>
      <c r="X373">
        <f>SUMIF($C$11:$C$370,$B373,X$11:X$370)-SUMIFS(X$11:X$370,$B$11:$B$370,"Shire County",$C$11:$C$370,$B373)</f>
        <v>4341091</v>
      </c>
      <c r="Y373">
        <f>SUMIF($C$11:$C$370,$B373,Y$11:Y$370)-SUMIFS(Y$11:Y$370,$B$11:$B$370,"Shire County",$C$11:$C$370,$B373)</f>
        <v>4317917</v>
      </c>
      <c r="Z373">
        <f>SUMIF($C$11:$C$370,$B373,Z$11:Z$370)-SUMIFS(Z$11:Z$370,$B$11:$B$370,"Shire County",$C$11:$C$370,$B373)</f>
        <v>4312928</v>
      </c>
      <c r="AA373">
        <f>SUMIF($C$11:$C$370,$B373,AA$11:AA$370)-SUMIFS(AA$11:AA$370,$B$11:$B$370,"Shire County",$C$11:$C$370,$B373)</f>
        <v>4315676</v>
      </c>
      <c r="AB373">
        <f>SUMIF($C$11:$C$370,$B373,AB$11:AB$370)-SUMIFS(AB$11:AB$370,$B$11:$B$370,"Shire County",$C$11:$C$370,$B373)</f>
        <v>4325680</v>
      </c>
      <c r="AC373">
        <f>SUMIF($C$11:$C$370,$B373,AC$11:AC$370)-SUMIFS(AC$11:AC$370,$B$11:$B$370,"Shire County",$C$11:$C$370,$B373)</f>
        <v>4335805</v>
      </c>
      <c r="AD373">
        <f>SUMIF($C$11:$C$370,$B373,AD$11:AD$370)-SUMIFS(AD$11:AD$370,$B$11:$B$370,"Shire County",$C$11:$C$370,$B373)</f>
        <v>4343363</v>
      </c>
      <c r="AE373">
        <f>SUMIF($C$11:$C$370,$B373,AE$11:AE$370)-SUMIFS(AE$11:AE$370,$B$11:$B$370,"Shire County",$C$11:$C$370,$B373)</f>
        <v>4351320</v>
      </c>
      <c r="AF373">
        <f>SUMIF($C$11:$C$370,$B373,AF$11:AF$370)-SUMIFS(AF$11:AF$370,$B$11:$B$370,"Shire County",$C$11:$C$370,$B373)</f>
        <v>4177025</v>
      </c>
      <c r="AG373">
        <f>SUMIF($C$11:$C$370,$B373,AG$11:AG$370)-SUMIFS(AG$11:AG$370,$B$11:$B$370,"Shire County",$C$11:$C$370,$B373)</f>
        <v>4319926</v>
      </c>
      <c r="AM373">
        <f t="shared" ref="AM373:AM379" si="91">D373/(V373/1000)</f>
        <v>1.6622042182854027</v>
      </c>
      <c r="AN373">
        <f t="shared" ref="AN373:AN379" si="92">E373/(W373/1000)</f>
        <v>1.5147315657698797</v>
      </c>
      <c r="AO373">
        <f t="shared" ref="AO373:AO379" si="93">F373/(X373/1000)</f>
        <v>1.6813745669003481</v>
      </c>
      <c r="AP373">
        <f t="shared" ref="AP373:AP379" si="94">G373/(Y373/1000)</f>
        <v>1.2512977901150022</v>
      </c>
      <c r="AQ373">
        <f t="shared" ref="AQ373:AQ379" si="95">H373/(Z373/1000)</f>
        <v>1.0994850829877059</v>
      </c>
      <c r="AR373">
        <f t="shared" ref="AR373:AR379" si="96">I373/(AA373/1000)</f>
        <v>1.8388776173188162</v>
      </c>
      <c r="AS373">
        <f t="shared" ref="AS373:AS379" si="97">J373/(AB373/1000)</f>
        <v>1.0816796434317841</v>
      </c>
      <c r="AT373">
        <f t="shared" ref="AT373:AT379" si="98">K373/(AC373/1000)</f>
        <v>1.4929176934848314</v>
      </c>
      <c r="AU373">
        <f t="shared" ref="AU373:AU379" si="99">L373/(AD373/1000)</f>
        <v>1.8386674104835354</v>
      </c>
      <c r="AV373">
        <f t="shared" ref="AV373:AV379" si="100">M373/(AE373/1000)</f>
        <v>2.0398407839460213</v>
      </c>
      <c r="AW373">
        <f t="shared" ref="AW373:AW379" si="101">N373/(AF373/1000)</f>
        <v>2.0880890107193517</v>
      </c>
      <c r="AX373">
        <f t="shared" si="78"/>
        <v>1.833596223639016</v>
      </c>
    </row>
    <row r="374" spans="1:50" x14ac:dyDescent="0.3">
      <c r="A374" t="s">
        <v>385</v>
      </c>
      <c r="B374" t="s">
        <v>385</v>
      </c>
      <c r="D374">
        <f t="shared" si="79"/>
        <v>11844</v>
      </c>
      <c r="E374">
        <f t="shared" si="79"/>
        <v>12767</v>
      </c>
      <c r="F374">
        <f t="shared" si="79"/>
        <v>11566</v>
      </c>
      <c r="G374">
        <f t="shared" si="79"/>
        <v>9677</v>
      </c>
      <c r="H374">
        <f t="shared" si="79"/>
        <v>9836</v>
      </c>
      <c r="I374">
        <f t="shared" si="79"/>
        <v>13599</v>
      </c>
      <c r="J374">
        <f t="shared" si="79"/>
        <v>7689</v>
      </c>
      <c r="K374">
        <f t="shared" si="79"/>
        <v>10708</v>
      </c>
      <c r="L374">
        <f t="shared" si="79"/>
        <v>12412</v>
      </c>
      <c r="M374">
        <f t="shared" si="79"/>
        <v>16542</v>
      </c>
      <c r="N374">
        <f t="shared" si="79"/>
        <v>17202</v>
      </c>
      <c r="O374">
        <f t="shared" si="79"/>
        <v>13802</v>
      </c>
      <c r="V374">
        <f>SUMIF($C$11:$C$370,$B374,V$11:V$370)-SUMIFS(V$11:V$370,$B$11:$B$370,"Shire County",$C$11:$C$370,$B374)</f>
        <v>6835090</v>
      </c>
      <c r="W374">
        <f>SUMIF($C$11:$C$370,$B374,W$11:W$370)-SUMIFS(W$11:W$370,$B$11:$B$370,"Shire County",$C$11:$C$370,$B374)</f>
        <v>6843502</v>
      </c>
      <c r="X374">
        <f>SUMIF($C$11:$C$370,$B374,X$11:X$370)-SUMIFS(X$11:X$370,$B$11:$B$370,"Shire County",$C$11:$C$370,$B374)</f>
        <v>6849214</v>
      </c>
      <c r="Y374">
        <f>SUMIF($C$11:$C$370,$B374,Y$11:Y$370)-SUMIFS(Y$11:Y$370,$B$11:$B$370,"Shire County",$C$11:$C$370,$B374)</f>
        <v>6802710</v>
      </c>
      <c r="Z374">
        <f>SUMIF($C$11:$C$370,$B374,Z$11:Z$370)-SUMIFS(Z$11:Z$370,$B$11:$B$370,"Shire County",$C$11:$C$370,$B374)</f>
        <v>6786337</v>
      </c>
      <c r="AA374">
        <f>SUMIF($C$11:$C$370,$B374,AA$11:AA$370)-SUMIFS(AA$11:AA$370,$B$11:$B$370,"Shire County",$C$11:$C$370,$B374)</f>
        <v>6790672</v>
      </c>
      <c r="AB374">
        <f>SUMIF($C$11:$C$370,$B374,AB$11:AB$370)-SUMIFS(AB$11:AB$370,$B$11:$B$370,"Shire County",$C$11:$C$370,$B374)</f>
        <v>6803026</v>
      </c>
      <c r="AC374">
        <f>SUMIF($C$11:$C$370,$B374,AC$11:AC$370)-SUMIFS(AC$11:AC$370,$B$11:$B$370,"Shire County",$C$11:$C$370,$B374)</f>
        <v>6818783</v>
      </c>
      <c r="AD374">
        <f>SUMIF($C$11:$C$370,$B374,AD$11:AD$370)-SUMIFS(AD$11:AD$370,$B$11:$B$370,"Shire County",$C$11:$C$370,$B374)</f>
        <v>6841933</v>
      </c>
      <c r="AE374">
        <f>SUMIF($C$11:$C$370,$B374,AE$11:AE$370)-SUMIFS(AE$11:AE$370,$B$11:$B$370,"Shire County",$C$11:$C$370,$B374)</f>
        <v>6858921</v>
      </c>
      <c r="AF374">
        <f>SUMIF($C$11:$C$370,$B374,AF$11:AF$370)-SUMIFS(AF$11:AF$370,$B$11:$B$370,"Shire County",$C$11:$C$370,$B374)</f>
        <v>7101175</v>
      </c>
      <c r="AG374">
        <f>SUMIF($C$11:$C$370,$B374,AG$11:AG$370)-SUMIFS(AG$11:AG$370,$B$11:$B$370,"Shire County",$C$11:$C$370,$B374)</f>
        <v>7009442</v>
      </c>
      <c r="AM374">
        <f t="shared" si="91"/>
        <v>1.7328228304235935</v>
      </c>
      <c r="AN374">
        <f t="shared" si="92"/>
        <v>1.8655653202117861</v>
      </c>
      <c r="AO374">
        <f t="shared" si="93"/>
        <v>1.6886609178805043</v>
      </c>
      <c r="AP374">
        <f t="shared" si="94"/>
        <v>1.4225213187097494</v>
      </c>
      <c r="AQ374">
        <f t="shared" si="95"/>
        <v>1.4493827819042879</v>
      </c>
      <c r="AR374">
        <f t="shared" si="96"/>
        <v>2.0026000372275381</v>
      </c>
      <c r="AS374">
        <f t="shared" si="97"/>
        <v>1.130232340726024</v>
      </c>
      <c r="AT374">
        <f t="shared" si="98"/>
        <v>1.5703682020677296</v>
      </c>
      <c r="AU374">
        <f t="shared" si="99"/>
        <v>1.8141072120992707</v>
      </c>
      <c r="AV374">
        <f t="shared" si="100"/>
        <v>2.411749603181025</v>
      </c>
      <c r="AW374">
        <f t="shared" si="101"/>
        <v>2.422416008618292</v>
      </c>
      <c r="AX374">
        <f t="shared" si="78"/>
        <v>1.9690583073517121</v>
      </c>
    </row>
    <row r="375" spans="1:50" x14ac:dyDescent="0.3">
      <c r="A375" t="s">
        <v>133</v>
      </c>
      <c r="C375" t="s">
        <v>133</v>
      </c>
      <c r="D375">
        <f t="shared" ref="D375:O379" si="102">SUMIF($B$11:$B$370,$C375,D$11:D$370)</f>
        <v>13871</v>
      </c>
      <c r="E375">
        <f t="shared" si="102"/>
        <v>14621</v>
      </c>
      <c r="F375">
        <f t="shared" si="102"/>
        <v>17451</v>
      </c>
      <c r="G375">
        <f t="shared" si="102"/>
        <v>8907</v>
      </c>
      <c r="H375">
        <f t="shared" si="102"/>
        <v>9402</v>
      </c>
      <c r="I375">
        <f t="shared" si="102"/>
        <v>18091</v>
      </c>
      <c r="J375">
        <f t="shared" si="102"/>
        <v>5789</v>
      </c>
      <c r="K375">
        <f t="shared" si="102"/>
        <v>7018</v>
      </c>
      <c r="L375">
        <f t="shared" si="102"/>
        <v>7135</v>
      </c>
      <c r="M375">
        <f t="shared" si="102"/>
        <v>9205</v>
      </c>
      <c r="N375">
        <f t="shared" si="102"/>
        <v>10893</v>
      </c>
      <c r="O375">
        <f t="shared" si="102"/>
        <v>10438</v>
      </c>
      <c r="V375">
        <f>SUMIF($B$11:$B$370,$C375,V$11:V$370)</f>
        <v>5478584</v>
      </c>
      <c r="W375">
        <f>SUMIF($B$11:$B$370,$C375,W$11:W$370)</f>
        <v>5558486</v>
      </c>
      <c r="X375">
        <f>SUMIF($B$11:$B$370,$C375,X$11:X$370)</f>
        <v>5664416</v>
      </c>
      <c r="Y375">
        <f>SUMIF($B$11:$B$370,$C375,Y$11:Y$370)</f>
        <v>5704172</v>
      </c>
      <c r="Z375">
        <f>SUMIF($B$11:$B$370,$C375,Z$11:Z$370)</f>
        <v>5756983</v>
      </c>
      <c r="AA375">
        <f>SUMIF($B$11:$B$370,$C375,AA$11:AA$370)</f>
        <v>5824376</v>
      </c>
      <c r="AB375">
        <f>SUMIF($B$11:$B$370,$C375,AB$11:AB$370)</f>
        <v>5902432</v>
      </c>
      <c r="AC375">
        <f>SUMIF($B$11:$B$370,$C375,AC$11:AC$370)</f>
        <v>5956332</v>
      </c>
      <c r="AD375">
        <f>SUMIF($B$11:$B$370,$C375,AD$11:AD$370)</f>
        <v>5973028</v>
      </c>
      <c r="AE375">
        <f>SUMIF($B$11:$B$370,$C375,AE$11:AE$370)</f>
        <v>6014073</v>
      </c>
      <c r="AF375">
        <f>SUMIF($B$11:$B$370,$C375,AF$11:AF$370)</f>
        <v>6036893</v>
      </c>
      <c r="AG375">
        <f>SUMIF($B$11:$B$370,$C375,AG$11:AG$370)</f>
        <v>6050828</v>
      </c>
      <c r="AM375">
        <f t="shared" si="91"/>
        <v>2.5318585970389429</v>
      </c>
      <c r="AN375">
        <f t="shared" si="92"/>
        <v>2.6303925205532588</v>
      </c>
      <c r="AO375">
        <f t="shared" si="93"/>
        <v>3.0808118612757256</v>
      </c>
      <c r="AP375">
        <f t="shared" si="94"/>
        <v>1.5614886788126305</v>
      </c>
      <c r="AQ375">
        <f t="shared" si="95"/>
        <v>1.6331470841584905</v>
      </c>
      <c r="AR375">
        <f t="shared" si="96"/>
        <v>3.1060838105232218</v>
      </c>
      <c r="AS375">
        <f t="shared" si="97"/>
        <v>0.98078215894736276</v>
      </c>
      <c r="AT375">
        <f t="shared" si="98"/>
        <v>1.1782419112970868</v>
      </c>
      <c r="AU375">
        <f t="shared" si="99"/>
        <v>1.1945365064419586</v>
      </c>
      <c r="AV375">
        <f t="shared" si="100"/>
        <v>1.5305766990191172</v>
      </c>
      <c r="AW375">
        <f t="shared" si="101"/>
        <v>1.8044050143012307</v>
      </c>
      <c r="AX375">
        <f t="shared" si="78"/>
        <v>1.7250531662774085</v>
      </c>
    </row>
    <row r="376" spans="1:50" x14ac:dyDescent="0.3">
      <c r="A376" t="s">
        <v>193</v>
      </c>
      <c r="C376" t="s">
        <v>193</v>
      </c>
      <c r="D376">
        <f t="shared" si="102"/>
        <v>7900</v>
      </c>
      <c r="E376">
        <f t="shared" si="102"/>
        <v>9738</v>
      </c>
      <c r="F376">
        <f t="shared" si="102"/>
        <v>8664</v>
      </c>
      <c r="G376">
        <f t="shared" si="102"/>
        <v>7325</v>
      </c>
      <c r="H376">
        <f t="shared" si="102"/>
        <v>8178</v>
      </c>
      <c r="I376">
        <f t="shared" si="102"/>
        <v>9815</v>
      </c>
      <c r="J376">
        <f t="shared" si="102"/>
        <v>5751</v>
      </c>
      <c r="K376">
        <f t="shared" si="102"/>
        <v>6933</v>
      </c>
      <c r="L376">
        <f t="shared" si="102"/>
        <v>7427</v>
      </c>
      <c r="M376">
        <f t="shared" si="102"/>
        <v>7546</v>
      </c>
      <c r="N376">
        <f t="shared" si="102"/>
        <v>7366</v>
      </c>
      <c r="O376">
        <f t="shared" si="102"/>
        <v>7029</v>
      </c>
      <c r="V376">
        <f>SUMIF($B$11:$B$370,$C376,V$11:V$370)</f>
        <v>7346833</v>
      </c>
      <c r="W376">
        <f>SUMIF($B$11:$B$370,$C376,W$11:W$370)</f>
        <v>7394284</v>
      </c>
      <c r="X376">
        <f>SUMIF($B$11:$B$370,$C376,X$11:X$370)</f>
        <v>7443987</v>
      </c>
      <c r="Y376">
        <f>SUMIF($B$11:$B$370,$C376,Y$11:Y$370)</f>
        <v>7441954</v>
      </c>
      <c r="Z376">
        <f>SUMIF($B$11:$B$370,$C376,Z$11:Z$370)</f>
        <v>7443786</v>
      </c>
      <c r="AA376">
        <f>SUMIF($B$11:$B$370,$C376,AA$11:AA$370)</f>
        <v>7457700</v>
      </c>
      <c r="AB376">
        <f>SUMIF($B$11:$B$370,$C376,AB$11:AB$370)</f>
        <v>7500195</v>
      </c>
      <c r="AC376">
        <f>SUMIF($B$11:$B$370,$C376,AC$11:AC$370)</f>
        <v>7552514</v>
      </c>
      <c r="AD376">
        <f>SUMIF($B$11:$B$370,$C376,AD$11:AD$370)</f>
        <v>7579455</v>
      </c>
      <c r="AE376">
        <f>SUMIF($B$11:$B$370,$C376,AE$11:AE$370)</f>
        <v>7604754</v>
      </c>
      <c r="AF376">
        <f>SUMIF($B$11:$B$370,$C376,AF$11:AF$370)</f>
        <v>7630479</v>
      </c>
      <c r="AG376">
        <f>SUMIF($B$11:$B$370,$C376,AG$11:AG$370)</f>
        <v>7667396</v>
      </c>
      <c r="AM376">
        <f t="shared" si="91"/>
        <v>1.0752932590137818</v>
      </c>
      <c r="AN376">
        <f t="shared" si="92"/>
        <v>1.3169632110424756</v>
      </c>
      <c r="AO376">
        <f t="shared" si="93"/>
        <v>1.1638924141055056</v>
      </c>
      <c r="AP376">
        <f t="shared" si="94"/>
        <v>0.98428450377414323</v>
      </c>
      <c r="AQ376">
        <f t="shared" si="95"/>
        <v>1.0986344851934218</v>
      </c>
      <c r="AR376">
        <f t="shared" si="96"/>
        <v>1.316089410944393</v>
      </c>
      <c r="AS376">
        <f t="shared" si="97"/>
        <v>0.7667800637183434</v>
      </c>
      <c r="AT376">
        <f t="shared" si="98"/>
        <v>0.91797247909768853</v>
      </c>
      <c r="AU376">
        <f t="shared" si="99"/>
        <v>0.97988575695745939</v>
      </c>
      <c r="AV376">
        <f t="shared" si="100"/>
        <v>0.99227404331553659</v>
      </c>
      <c r="AW376">
        <f t="shared" si="101"/>
        <v>0.96533913532820148</v>
      </c>
      <c r="AX376">
        <f t="shared" si="78"/>
        <v>0.91673887718855274</v>
      </c>
    </row>
    <row r="377" spans="1:50" x14ac:dyDescent="0.3">
      <c r="A377" t="s">
        <v>267</v>
      </c>
      <c r="C377" t="s">
        <v>267</v>
      </c>
      <c r="D377">
        <f t="shared" si="102"/>
        <v>23097</v>
      </c>
      <c r="E377">
        <f t="shared" si="102"/>
        <v>22889</v>
      </c>
      <c r="F377">
        <f t="shared" si="102"/>
        <v>20761</v>
      </c>
      <c r="G377">
        <f t="shared" si="102"/>
        <v>16960</v>
      </c>
      <c r="H377">
        <f t="shared" si="102"/>
        <v>15930</v>
      </c>
      <c r="I377">
        <f t="shared" si="102"/>
        <v>23961</v>
      </c>
      <c r="J377">
        <f t="shared" si="102"/>
        <v>13572</v>
      </c>
      <c r="K377">
        <f t="shared" si="102"/>
        <v>18552</v>
      </c>
      <c r="L377">
        <f t="shared" si="102"/>
        <v>21447</v>
      </c>
      <c r="M377">
        <f t="shared" si="102"/>
        <v>26479</v>
      </c>
      <c r="N377">
        <f t="shared" si="102"/>
        <v>26016</v>
      </c>
      <c r="O377">
        <f t="shared" si="102"/>
        <v>22858</v>
      </c>
      <c r="V377">
        <f>SUMIF($B$11:$B$370,$C377,V$11:V$370)</f>
        <v>13305928</v>
      </c>
      <c r="W377">
        <f>SUMIF($B$11:$B$370,$C377,W$11:W$370)</f>
        <v>13353371</v>
      </c>
      <c r="X377">
        <f>SUMIF($B$11:$B$370,$C377,X$11:X$370)</f>
        <v>13388309</v>
      </c>
      <c r="Y377">
        <f>SUMIF($B$11:$B$370,$C377,Y$11:Y$370)</f>
        <v>13324968</v>
      </c>
      <c r="Z377">
        <f>SUMIF($B$11:$B$370,$C377,Z$11:Z$370)</f>
        <v>13314946</v>
      </c>
      <c r="AA377">
        <f>SUMIF($B$11:$B$370,$C377,AA$11:AA$370)</f>
        <v>13342231</v>
      </c>
      <c r="AB377">
        <f>SUMIF($B$11:$B$370,$C377,AB$11:AB$370)</f>
        <v>13382727</v>
      </c>
      <c r="AC377">
        <f>SUMIF($B$11:$B$370,$C377,AC$11:AC$370)</f>
        <v>13426084</v>
      </c>
      <c r="AD377">
        <f>SUMIF($B$11:$B$370,$C377,AD$11:AD$370)</f>
        <v>13460830</v>
      </c>
      <c r="AE377">
        <f>SUMIF($B$11:$B$370,$C377,AE$11:AE$370)</f>
        <v>13483599</v>
      </c>
      <c r="AF377">
        <f>SUMIF($B$11:$B$370,$C377,AF$11:AF$370)</f>
        <v>13509791</v>
      </c>
      <c r="AG377">
        <f>SUMIF($B$11:$B$370,$C377,AG$11:AG$370)</f>
        <v>13557780</v>
      </c>
      <c r="AM377">
        <f t="shared" si="91"/>
        <v>1.735842851396761</v>
      </c>
      <c r="AN377">
        <f t="shared" si="92"/>
        <v>1.7140990091565644</v>
      </c>
      <c r="AO377">
        <f t="shared" si="93"/>
        <v>1.5506812697555756</v>
      </c>
      <c r="AP377">
        <f t="shared" si="94"/>
        <v>1.272798553812662</v>
      </c>
      <c r="AQ377">
        <f t="shared" si="95"/>
        <v>1.1963998952755799</v>
      </c>
      <c r="AR377">
        <f t="shared" si="96"/>
        <v>1.7958765666701468</v>
      </c>
      <c r="AS377">
        <f t="shared" si="97"/>
        <v>1.0141430816006334</v>
      </c>
      <c r="AT377">
        <f t="shared" si="98"/>
        <v>1.3817878690465515</v>
      </c>
      <c r="AU377">
        <f t="shared" si="99"/>
        <v>1.5932895668394891</v>
      </c>
      <c r="AV377">
        <f t="shared" si="100"/>
        <v>1.9637931979436647</v>
      </c>
      <c r="AW377">
        <f t="shared" si="101"/>
        <v>1.9257144688618797</v>
      </c>
      <c r="AX377">
        <f t="shared" si="78"/>
        <v>1.6859692368514609</v>
      </c>
    </row>
    <row r="378" spans="1:50" x14ac:dyDescent="0.3">
      <c r="A378" t="s">
        <v>270</v>
      </c>
      <c r="C378" t="s">
        <v>270</v>
      </c>
      <c r="D378">
        <f t="shared" si="102"/>
        <v>23097</v>
      </c>
      <c r="E378">
        <f t="shared" si="102"/>
        <v>22889</v>
      </c>
      <c r="F378">
        <f t="shared" si="102"/>
        <v>20761</v>
      </c>
      <c r="G378">
        <f t="shared" si="102"/>
        <v>16960</v>
      </c>
      <c r="H378">
        <f t="shared" si="102"/>
        <v>15930</v>
      </c>
      <c r="I378">
        <f t="shared" si="102"/>
        <v>23961</v>
      </c>
      <c r="J378">
        <f t="shared" si="102"/>
        <v>13572</v>
      </c>
      <c r="K378">
        <f t="shared" si="102"/>
        <v>18552</v>
      </c>
      <c r="L378">
        <f t="shared" si="102"/>
        <v>21447</v>
      </c>
      <c r="M378">
        <f t="shared" si="102"/>
        <v>26479</v>
      </c>
      <c r="N378">
        <f t="shared" si="102"/>
        <v>26016</v>
      </c>
      <c r="O378">
        <f t="shared" si="102"/>
        <v>22858</v>
      </c>
      <c r="V378">
        <f>SUMIF($B$11:$B$370,$C378,V$11:V$370)</f>
        <v>13305928</v>
      </c>
      <c r="W378">
        <f>SUMIF($B$11:$B$370,$C378,W$11:W$370)</f>
        <v>13353371</v>
      </c>
      <c r="X378">
        <f>SUMIF($B$11:$B$370,$C378,X$11:X$370)</f>
        <v>13388309</v>
      </c>
      <c r="Y378">
        <f>SUMIF($B$11:$B$370,$C378,Y$11:Y$370)</f>
        <v>13324968</v>
      </c>
      <c r="Z378">
        <f>SUMIF($B$11:$B$370,$C378,Z$11:Z$370)</f>
        <v>13314946</v>
      </c>
      <c r="AA378">
        <f>SUMIF($B$11:$B$370,$C378,AA$11:AA$370)</f>
        <v>13342231</v>
      </c>
      <c r="AB378">
        <f>SUMIF($B$11:$B$370,$C378,AB$11:AB$370)</f>
        <v>13382727</v>
      </c>
      <c r="AC378">
        <f>SUMIF($B$11:$B$370,$C378,AC$11:AC$370)</f>
        <v>13426084</v>
      </c>
      <c r="AD378">
        <f>SUMIF($B$11:$B$370,$C378,AD$11:AD$370)</f>
        <v>13460830</v>
      </c>
      <c r="AE378">
        <f>SUMIF($B$11:$B$370,$C378,AE$11:AE$370)</f>
        <v>13483599</v>
      </c>
      <c r="AF378">
        <f>SUMIF($B$11:$B$370,$C378,AF$11:AF$370)</f>
        <v>13274443</v>
      </c>
      <c r="AG378">
        <f>SUMIF($B$11:$B$370,$C378,AG$11:AG$370)</f>
        <v>12992894</v>
      </c>
      <c r="AM378">
        <f t="shared" si="91"/>
        <v>1.735842851396761</v>
      </c>
      <c r="AN378">
        <f t="shared" si="92"/>
        <v>1.7140990091565644</v>
      </c>
      <c r="AO378">
        <f t="shared" si="93"/>
        <v>1.5506812697555756</v>
      </c>
      <c r="AP378">
        <f t="shared" si="94"/>
        <v>1.272798553812662</v>
      </c>
      <c r="AQ378">
        <f t="shared" si="95"/>
        <v>1.1963998952755799</v>
      </c>
      <c r="AR378">
        <f t="shared" si="96"/>
        <v>1.7958765666701468</v>
      </c>
      <c r="AS378">
        <f t="shared" si="97"/>
        <v>1.0141430816006334</v>
      </c>
      <c r="AT378">
        <f t="shared" si="98"/>
        <v>1.3817878690465515</v>
      </c>
      <c r="AU378">
        <f t="shared" si="99"/>
        <v>1.5932895668394891</v>
      </c>
      <c r="AV378">
        <f t="shared" si="100"/>
        <v>1.9637931979436647</v>
      </c>
      <c r="AW378">
        <f t="shared" si="101"/>
        <v>1.9598562440623686</v>
      </c>
      <c r="AX378">
        <f t="shared" si="78"/>
        <v>1.7592693359924279</v>
      </c>
    </row>
    <row r="379" spans="1:50" x14ac:dyDescent="0.3">
      <c r="A379" t="s">
        <v>1</v>
      </c>
      <c r="C379" t="s">
        <v>1</v>
      </c>
      <c r="D379">
        <f t="shared" si="102"/>
        <v>13429</v>
      </c>
      <c r="E379">
        <f t="shared" si="102"/>
        <v>13841</v>
      </c>
      <c r="F379">
        <f t="shared" si="102"/>
        <v>11470</v>
      </c>
      <c r="G379">
        <f t="shared" si="102"/>
        <v>9885</v>
      </c>
      <c r="H379">
        <f t="shared" si="102"/>
        <v>9613</v>
      </c>
      <c r="I379">
        <f t="shared" si="102"/>
        <v>14063</v>
      </c>
      <c r="J379">
        <f t="shared" si="102"/>
        <v>7463</v>
      </c>
      <c r="K379">
        <f t="shared" si="102"/>
        <v>9472</v>
      </c>
      <c r="L379">
        <f t="shared" si="102"/>
        <v>11060</v>
      </c>
      <c r="M379">
        <f t="shared" si="102"/>
        <v>13945</v>
      </c>
      <c r="N379">
        <f t="shared" si="102"/>
        <v>14621</v>
      </c>
      <c r="O379">
        <f t="shared" si="102"/>
        <v>11626</v>
      </c>
      <c r="V379">
        <f>SUMIF($B$11:$B$370,$C379,V$11:V$370)</f>
        <v>7760852</v>
      </c>
      <c r="W379">
        <f>SUMIF($B$11:$B$370,$C379,W$11:W$370)</f>
        <v>7811904</v>
      </c>
      <c r="X379">
        <f>SUMIF($B$11:$B$370,$C379,X$11:X$370)</f>
        <v>7850660</v>
      </c>
      <c r="Y379">
        <f>SUMIF($B$11:$B$370,$C379,Y$11:Y$370)</f>
        <v>7835901</v>
      </c>
      <c r="Z379">
        <f>SUMIF($B$11:$B$370,$C379,Z$11:Z$370)</f>
        <v>7835685</v>
      </c>
      <c r="AA379">
        <f>SUMIF($B$11:$B$370,$C379,AA$11:AA$370)</f>
        <v>7851047</v>
      </c>
      <c r="AB379">
        <f>SUMIF($B$11:$B$370,$C379,AB$11:AB$370)</f>
        <v>7884287</v>
      </c>
      <c r="AC379">
        <f>SUMIF($B$11:$B$370,$C379,AC$11:AC$370)</f>
        <v>7921196</v>
      </c>
      <c r="AD379">
        <f>SUMIF($B$11:$B$370,$C379,AD$11:AD$370)</f>
        <v>7937635</v>
      </c>
      <c r="AE379">
        <f>SUMIF($B$11:$B$370,$C379,AE$11:AE$370)</f>
        <v>7947041</v>
      </c>
      <c r="AF379">
        <f>SUMIF($B$11:$B$370,$C379,AF$11:AF$370)</f>
        <v>8174751</v>
      </c>
      <c r="AG379">
        <f>SUMIF($B$11:$B$370,$C379,AG$11:AG$370)</f>
        <v>8522761</v>
      </c>
      <c r="AM379">
        <f t="shared" si="91"/>
        <v>1.7303512552487794</v>
      </c>
      <c r="AN379">
        <f t="shared" si="92"/>
        <v>1.7717831657941521</v>
      </c>
      <c r="AO379">
        <f t="shared" si="93"/>
        <v>1.4610236591573194</v>
      </c>
      <c r="AP379">
        <f t="shared" si="94"/>
        <v>1.2615013895657947</v>
      </c>
      <c r="AQ379">
        <f t="shared" si="95"/>
        <v>1.226823181381079</v>
      </c>
      <c r="AR379">
        <f t="shared" si="96"/>
        <v>1.7912260619507183</v>
      </c>
      <c r="AS379">
        <f t="shared" si="97"/>
        <v>0.94656625259836424</v>
      </c>
      <c r="AT379">
        <f t="shared" si="98"/>
        <v>1.1957790212488115</v>
      </c>
      <c r="AU379">
        <f t="shared" si="99"/>
        <v>1.3933621286441111</v>
      </c>
      <c r="AV379">
        <f t="shared" si="100"/>
        <v>1.7547411671841129</v>
      </c>
      <c r="AW379">
        <f t="shared" si="101"/>
        <v>1.7885560061707078</v>
      </c>
      <c r="AX379">
        <f t="shared" si="78"/>
        <v>1.3641119350877022</v>
      </c>
    </row>
    <row r="382" spans="1:50" x14ac:dyDescent="0.3">
      <c r="A382" t="s">
        <v>390</v>
      </c>
      <c r="B382" t="s">
        <v>382</v>
      </c>
      <c r="C382" t="s">
        <v>267</v>
      </c>
      <c r="D382">
        <f t="shared" ref="D382:O386" si="103">SUMIFS(D$11:D$370,$C$11:$C$370,$B382,$B$11:$B$370,$C382)</f>
        <v>3430</v>
      </c>
      <c r="E382">
        <f t="shared" si="103"/>
        <v>3634</v>
      </c>
      <c r="F382">
        <f t="shared" si="103"/>
        <v>3636</v>
      </c>
      <c r="G382">
        <f t="shared" si="103"/>
        <v>2932</v>
      </c>
      <c r="H382">
        <f t="shared" si="103"/>
        <v>2766</v>
      </c>
      <c r="I382">
        <f t="shared" si="103"/>
        <v>4416</v>
      </c>
      <c r="J382">
        <f t="shared" si="103"/>
        <v>2566</v>
      </c>
      <c r="K382">
        <f t="shared" si="103"/>
        <v>3084</v>
      </c>
      <c r="L382">
        <f t="shared" si="103"/>
        <v>3857</v>
      </c>
      <c r="M382">
        <f t="shared" si="103"/>
        <v>4214</v>
      </c>
      <c r="N382">
        <f t="shared" si="103"/>
        <v>4353</v>
      </c>
      <c r="O382">
        <f t="shared" si="103"/>
        <v>4314</v>
      </c>
      <c r="V382">
        <f>SUMIFS(V$11:V$370,$C$11:$C$370,$B382,$B$11:$B$370,$C382)</f>
        <v>2656128</v>
      </c>
      <c r="W382">
        <f>SUMIFS(W$11:W$370,$C$11:$C$370,$B382,$B$11:$B$370,$C382)</f>
        <v>2670603</v>
      </c>
      <c r="X382">
        <f>SUMIFS(X$11:X$370,$C$11:$C$370,$B382,$B$11:$B$370,$C382)</f>
        <v>2680957</v>
      </c>
      <c r="Y382">
        <f>SUMIFS(Y$11:Y$370,$C$11:$C$370,$B382,$B$11:$B$370,$C382)</f>
        <v>2672856</v>
      </c>
      <c r="Z382">
        <f>SUMIFS(Z$11:Z$370,$C$11:$C$370,$B382,$B$11:$B$370,$C382)</f>
        <v>2676390</v>
      </c>
      <c r="AA382">
        <f>SUMIFS(AA$11:AA$370,$C$11:$C$370,$B382,$B$11:$B$370,$C382)</f>
        <v>2683573</v>
      </c>
      <c r="AB382">
        <f>SUMIFS(AB$11:AB$370,$C$11:$C$370,$B382,$B$11:$B$370,$C382)</f>
        <v>2696210</v>
      </c>
      <c r="AC382">
        <f>SUMIFS(AC$11:AC$370,$C$11:$C$370,$B382,$B$11:$B$370,$C382)</f>
        <v>2707804</v>
      </c>
      <c r="AD382">
        <f>SUMIFS(AD$11:AD$370,$C$11:$C$370,$B382,$B$11:$B$370,$C382)</f>
        <v>2711194</v>
      </c>
      <c r="AE382">
        <f>SUMIFS(AE$11:AE$370,$C$11:$C$370,$B382,$B$11:$B$370,$C382)</f>
        <v>2714472</v>
      </c>
      <c r="AF382">
        <f>SUMIFS(AF$11:AF$370,$C$11:$C$370,$B382,$B$11:$B$370,$C382)</f>
        <v>2720308</v>
      </c>
      <c r="AG382">
        <f>SUMIFS(AG$11:AG$370,$C$11:$C$370,$B382,$B$11:$B$370,$C382)</f>
        <v>2729060</v>
      </c>
      <c r="AM382">
        <f t="shared" ref="AM382:AM386" si="104">D382/(V382/1000)</f>
        <v>1.2913534287504216</v>
      </c>
      <c r="AN382">
        <f t="shared" ref="AN382:AN386" si="105">E382/(W382/1000)</f>
        <v>1.360741375636888</v>
      </c>
      <c r="AO382">
        <f t="shared" ref="AO382:AO386" si="106">F382/(X382/1000)</f>
        <v>1.3562321215894175</v>
      </c>
      <c r="AP382">
        <f t="shared" ref="AP382:AP386" si="107">G382/(Y382/1000)</f>
        <v>1.0969539698360105</v>
      </c>
      <c r="AQ382">
        <f t="shared" ref="AQ382:AQ386" si="108">H382/(Z382/1000)</f>
        <v>1.0334816674699876</v>
      </c>
      <c r="AR382">
        <f t="shared" ref="AR382:AR386" si="109">I382/(AA382/1000)</f>
        <v>1.6455673089571254</v>
      </c>
      <c r="AS382">
        <f t="shared" ref="AS382:AS386" si="110">J382/(AB382/1000)</f>
        <v>0.95170628400606772</v>
      </c>
      <c r="AT382">
        <f t="shared" ref="AT382:AT386" si="111">K382/(AC382/1000)</f>
        <v>1.1389302918527338</v>
      </c>
      <c r="AU382">
        <f t="shared" ref="AU382:AU386" si="112">L382/(AD382/1000)</f>
        <v>1.4226204395554136</v>
      </c>
      <c r="AV382">
        <f t="shared" ref="AV382:AV386" si="113">M382/(AE382/1000)</f>
        <v>1.5524197707694165</v>
      </c>
      <c r="AW382">
        <f t="shared" ref="AW382:AX386" si="114">N382/(AF382/1000)</f>
        <v>1.6001864494755742</v>
      </c>
      <c r="AX382">
        <f t="shared" si="114"/>
        <v>1.5807640726110823</v>
      </c>
    </row>
    <row r="383" spans="1:50" x14ac:dyDescent="0.3">
      <c r="A383" t="s">
        <v>391</v>
      </c>
      <c r="B383" t="s">
        <v>382</v>
      </c>
      <c r="C383" t="s">
        <v>270</v>
      </c>
      <c r="D383">
        <f t="shared" si="103"/>
        <v>8885</v>
      </c>
      <c r="E383">
        <f t="shared" si="103"/>
        <v>8547</v>
      </c>
      <c r="F383">
        <f t="shared" si="103"/>
        <v>6757</v>
      </c>
      <c r="G383">
        <f t="shared" si="103"/>
        <v>6028</v>
      </c>
      <c r="H383">
        <f t="shared" si="103"/>
        <v>5256</v>
      </c>
      <c r="I383">
        <f t="shared" si="103"/>
        <v>8824</v>
      </c>
      <c r="J383">
        <f t="shared" si="103"/>
        <v>4524</v>
      </c>
      <c r="K383">
        <f t="shared" si="103"/>
        <v>5977</v>
      </c>
      <c r="L383">
        <f t="shared" si="103"/>
        <v>6575</v>
      </c>
      <c r="M383">
        <f t="shared" si="103"/>
        <v>7949</v>
      </c>
      <c r="N383">
        <f t="shared" si="103"/>
        <v>6872</v>
      </c>
      <c r="O383">
        <f t="shared" si="103"/>
        <v>7082</v>
      </c>
      <c r="V383">
        <f>SUMIFS(V$11:V$370,$C$11:$C$370,$B383,$B$11:$B$370,$C383)</f>
        <v>5148763</v>
      </c>
      <c r="W383">
        <f>SUMIFS(W$11:W$370,$C$11:$C$370,$B383,$B$11:$B$370,$C383)</f>
        <v>5179277</v>
      </c>
      <c r="X383">
        <f>SUMIFS(X$11:X$370,$C$11:$C$370,$B383,$B$11:$B$370,$C383)</f>
        <v>5205601</v>
      </c>
      <c r="Y383">
        <f>SUMIFS(Y$11:Y$370,$C$11:$C$370,$B383,$B$11:$B$370,$C383)</f>
        <v>5193541</v>
      </c>
      <c r="Z383">
        <f>SUMIFS(Z$11:Z$370,$C$11:$C$370,$B383,$B$11:$B$370,$C383)</f>
        <v>5197303</v>
      </c>
      <c r="AA383">
        <f>SUMIFS(AA$11:AA$370,$C$11:$C$370,$B383,$B$11:$B$370,$C383)</f>
        <v>5215566</v>
      </c>
      <c r="AB383">
        <f>SUMIFS(AB$11:AB$370,$C$11:$C$370,$B383,$B$11:$B$370,$C383)</f>
        <v>5236028</v>
      </c>
      <c r="AC383">
        <f>SUMIFS(AC$11:AC$370,$C$11:$C$370,$B383,$B$11:$B$370,$C383)</f>
        <v>5257909</v>
      </c>
      <c r="AD383">
        <f>SUMIFS(AD$11:AD$370,$C$11:$C$370,$B383,$B$11:$B$370,$C383)</f>
        <v>5265614</v>
      </c>
      <c r="AE383">
        <f>SUMIFS(AE$11:AE$370,$C$11:$C$370,$B383,$B$11:$B$370,$C383)</f>
        <v>5267739</v>
      </c>
      <c r="AF383">
        <f>SUMIFS(AF$11:AF$370,$C$11:$C$370,$B383,$B$11:$B$370,$C383)</f>
        <v>5202780</v>
      </c>
      <c r="AG383">
        <f>SUMIFS(AG$11:AG$370,$C$11:$C$370,$B383,$B$11:$B$370,$C383)</f>
        <v>5213401</v>
      </c>
      <c r="AM383">
        <f t="shared" si="104"/>
        <v>1.7256572112563737</v>
      </c>
      <c r="AN383">
        <f t="shared" si="105"/>
        <v>1.6502303313763678</v>
      </c>
      <c r="AO383">
        <f t="shared" si="106"/>
        <v>1.2980249542752125</v>
      </c>
      <c r="AP383">
        <f t="shared" si="107"/>
        <v>1.1606724583477823</v>
      </c>
      <c r="AQ383">
        <f t="shared" si="108"/>
        <v>1.0112937421581925</v>
      </c>
      <c r="AR383">
        <f t="shared" si="109"/>
        <v>1.6918585633850669</v>
      </c>
      <c r="AS383">
        <f t="shared" si="110"/>
        <v>0.86401371421237616</v>
      </c>
      <c r="AT383">
        <f t="shared" si="111"/>
        <v>1.1367636830534724</v>
      </c>
      <c r="AU383">
        <f t="shared" si="112"/>
        <v>1.2486672969192198</v>
      </c>
      <c r="AV383">
        <f t="shared" si="113"/>
        <v>1.5089965543091639</v>
      </c>
      <c r="AW383">
        <f t="shared" si="114"/>
        <v>1.3208323242574163</v>
      </c>
      <c r="AX383">
        <f t="shared" si="114"/>
        <v>1.3584222660025578</v>
      </c>
    </row>
    <row r="384" spans="1:50" x14ac:dyDescent="0.3">
      <c r="A384" t="s">
        <v>392</v>
      </c>
      <c r="B384" t="s">
        <v>382</v>
      </c>
      <c r="C384" t="s">
        <v>1</v>
      </c>
      <c r="D384">
        <f t="shared" si="103"/>
        <v>8608</v>
      </c>
      <c r="E384">
        <f t="shared" si="103"/>
        <v>8847</v>
      </c>
      <c r="F384">
        <f t="shared" si="103"/>
        <v>6609</v>
      </c>
      <c r="G384">
        <f t="shared" si="103"/>
        <v>5737</v>
      </c>
      <c r="H384">
        <f t="shared" si="103"/>
        <v>5709</v>
      </c>
      <c r="I384">
        <f t="shared" si="103"/>
        <v>7665</v>
      </c>
      <c r="J384">
        <f t="shared" si="103"/>
        <v>4143</v>
      </c>
      <c r="K384">
        <f t="shared" si="103"/>
        <v>4866</v>
      </c>
      <c r="L384">
        <f t="shared" si="103"/>
        <v>5534</v>
      </c>
      <c r="M384">
        <f t="shared" si="103"/>
        <v>7057</v>
      </c>
      <c r="N384">
        <f t="shared" si="103"/>
        <v>7841</v>
      </c>
      <c r="O384">
        <f t="shared" si="103"/>
        <v>5679</v>
      </c>
      <c r="V384">
        <f>SUMIFS(V$11:V$370,$C$11:$C$370,$B384,$B$11:$B$370,$C384)</f>
        <v>4757947</v>
      </c>
      <c r="W384">
        <f>SUMIFS(W$11:W$370,$C$11:$C$370,$B384,$B$11:$B$370,$C384)</f>
        <v>4805754</v>
      </c>
      <c r="X384">
        <f>SUMIFS(X$11:X$370,$C$11:$C$370,$B384,$B$11:$B$370,$C384)</f>
        <v>4843063</v>
      </c>
      <c r="Y384">
        <f>SUMIFS(Y$11:Y$370,$C$11:$C$370,$B384,$B$11:$B$370,$C384)</f>
        <v>4846701</v>
      </c>
      <c r="Z384">
        <f>SUMIFS(Z$11:Z$370,$C$11:$C$370,$B384,$B$11:$B$370,$C384)</f>
        <v>4854063</v>
      </c>
      <c r="AA384">
        <f>SUMIFS(AA$11:AA$370,$C$11:$C$370,$B384,$B$11:$B$370,$C384)</f>
        <v>4871364</v>
      </c>
      <c r="AB384">
        <f>SUMIFS(AB$11:AB$370,$C$11:$C$370,$B384,$B$11:$B$370,$C384)</f>
        <v>4902280</v>
      </c>
      <c r="AC384">
        <f>SUMIFS(AC$11:AC$370,$C$11:$C$370,$B384,$B$11:$B$370,$C384)</f>
        <v>4934783</v>
      </c>
      <c r="AD384">
        <f>SUMIFS(AD$11:AD$370,$C$11:$C$370,$B384,$B$11:$B$370,$C384)</f>
        <v>4947555</v>
      </c>
      <c r="AE384">
        <f>SUMIFS(AE$11:AE$370,$C$11:$C$370,$B384,$B$11:$B$370,$C384)</f>
        <v>4952660</v>
      </c>
      <c r="AF384">
        <f>SUMIFS(AF$11:AF$370,$C$11:$C$370,$B384,$B$11:$B$370,$C384)</f>
        <v>4968214</v>
      </c>
      <c r="AG384">
        <f>SUMIFS(AG$11:AG$370,$C$11:$C$370,$B384,$B$11:$B$370,$C384)</f>
        <v>4972886</v>
      </c>
      <c r="AM384">
        <f t="shared" si="104"/>
        <v>1.8091836668210048</v>
      </c>
      <c r="AN384">
        <f t="shared" si="105"/>
        <v>1.8409181993085788</v>
      </c>
      <c r="AO384">
        <f t="shared" si="106"/>
        <v>1.3646322585520774</v>
      </c>
      <c r="AP384">
        <f t="shared" si="107"/>
        <v>1.1836917523899246</v>
      </c>
      <c r="AQ384">
        <f t="shared" si="108"/>
        <v>1.1761281219465012</v>
      </c>
      <c r="AR384">
        <f t="shared" si="109"/>
        <v>1.5734812672590266</v>
      </c>
      <c r="AS384">
        <f t="shared" si="110"/>
        <v>0.84511696598317521</v>
      </c>
      <c r="AT384">
        <f t="shared" si="111"/>
        <v>0.98606159581890418</v>
      </c>
      <c r="AU384">
        <f t="shared" si="112"/>
        <v>1.1185322851388211</v>
      </c>
      <c r="AV384">
        <f t="shared" si="113"/>
        <v>1.4248908667261633</v>
      </c>
      <c r="AW384">
        <f t="shared" si="114"/>
        <v>1.5782331437413928</v>
      </c>
      <c r="AX384">
        <f t="shared" si="114"/>
        <v>1.1419927985479659</v>
      </c>
    </row>
    <row r="385" spans="1:50" x14ac:dyDescent="0.3">
      <c r="A385" t="s">
        <v>393</v>
      </c>
      <c r="B385" t="s">
        <v>382</v>
      </c>
      <c r="C385" t="s">
        <v>133</v>
      </c>
      <c r="D385">
        <f t="shared" si="103"/>
        <v>13871</v>
      </c>
      <c r="E385">
        <f t="shared" si="103"/>
        <v>14621</v>
      </c>
      <c r="F385">
        <f t="shared" si="103"/>
        <v>17451</v>
      </c>
      <c r="G385">
        <f t="shared" si="103"/>
        <v>8907</v>
      </c>
      <c r="H385">
        <f t="shared" si="103"/>
        <v>9402</v>
      </c>
      <c r="I385">
        <f t="shared" si="103"/>
        <v>18091</v>
      </c>
      <c r="J385">
        <f t="shared" si="103"/>
        <v>5789</v>
      </c>
      <c r="K385">
        <f t="shared" si="103"/>
        <v>7018</v>
      </c>
      <c r="L385">
        <f t="shared" si="103"/>
        <v>7135</v>
      </c>
      <c r="M385">
        <f t="shared" si="103"/>
        <v>9205</v>
      </c>
      <c r="N385">
        <f t="shared" si="103"/>
        <v>10893</v>
      </c>
      <c r="O385">
        <f t="shared" si="103"/>
        <v>10438</v>
      </c>
      <c r="V385">
        <f>SUMIFS(V$11:V$370,$C$11:$C$370,$B385,$B$11:$B$370,$C385)</f>
        <v>5478584</v>
      </c>
      <c r="W385">
        <f>SUMIFS(W$11:W$370,$C$11:$C$370,$B385,$B$11:$B$370,$C385)</f>
        <v>5558486</v>
      </c>
      <c r="X385">
        <f>SUMIFS(X$11:X$370,$C$11:$C$370,$B385,$B$11:$B$370,$C385)</f>
        <v>5664416</v>
      </c>
      <c r="Y385">
        <f>SUMIFS(Y$11:Y$370,$C$11:$C$370,$B385,$B$11:$B$370,$C385)</f>
        <v>5704172</v>
      </c>
      <c r="Z385">
        <f>SUMIFS(Z$11:Z$370,$C$11:$C$370,$B385,$B$11:$B$370,$C385)</f>
        <v>5756983</v>
      </c>
      <c r="AA385">
        <f>SUMIFS(AA$11:AA$370,$C$11:$C$370,$B385,$B$11:$B$370,$C385)</f>
        <v>5824376</v>
      </c>
      <c r="AB385">
        <f>SUMIFS(AB$11:AB$370,$C$11:$C$370,$B385,$B$11:$B$370,$C385)</f>
        <v>5902432</v>
      </c>
      <c r="AC385">
        <f>SUMIFS(AC$11:AC$370,$C$11:$C$370,$B385,$B$11:$B$370,$C385)</f>
        <v>5956332</v>
      </c>
      <c r="AD385">
        <f>SUMIFS(AD$11:AD$370,$C$11:$C$370,$B385,$B$11:$B$370,$C385)</f>
        <v>5973028</v>
      </c>
      <c r="AE385">
        <f>SUMIFS(AE$11:AE$370,$C$11:$C$370,$B385,$B$11:$B$370,$C385)</f>
        <v>6014073</v>
      </c>
      <c r="AF385">
        <f>SUMIFS(AF$11:AF$370,$C$11:$C$370,$B385,$B$11:$B$370,$C385)</f>
        <v>6036893</v>
      </c>
      <c r="AG385">
        <f>SUMIFS(AG$11:AG$370,$C$11:$C$370,$B385,$B$11:$B$370,$C385)</f>
        <v>6050828</v>
      </c>
      <c r="AM385">
        <f t="shared" si="104"/>
        <v>2.5318585970389429</v>
      </c>
      <c r="AN385">
        <f t="shared" si="105"/>
        <v>2.6303925205532588</v>
      </c>
      <c r="AO385">
        <f t="shared" si="106"/>
        <v>3.0808118612757256</v>
      </c>
      <c r="AP385">
        <f t="shared" si="107"/>
        <v>1.5614886788126305</v>
      </c>
      <c r="AQ385">
        <f t="shared" si="108"/>
        <v>1.6331470841584905</v>
      </c>
      <c r="AR385">
        <f t="shared" si="109"/>
        <v>3.1060838105232218</v>
      </c>
      <c r="AS385">
        <f t="shared" si="110"/>
        <v>0.98078215894736276</v>
      </c>
      <c r="AT385">
        <f t="shared" si="111"/>
        <v>1.1782419112970868</v>
      </c>
      <c r="AU385">
        <f t="shared" si="112"/>
        <v>1.1945365064419586</v>
      </c>
      <c r="AV385">
        <f t="shared" si="113"/>
        <v>1.5305766990191172</v>
      </c>
      <c r="AW385">
        <f t="shared" si="114"/>
        <v>1.8044050143012307</v>
      </c>
      <c r="AX385">
        <f t="shared" si="114"/>
        <v>1.7250531662774085</v>
      </c>
    </row>
    <row r="386" spans="1:50" x14ac:dyDescent="0.3">
      <c r="A386" t="s">
        <v>394</v>
      </c>
      <c r="B386" t="s">
        <v>382</v>
      </c>
      <c r="C386" t="s">
        <v>193</v>
      </c>
      <c r="D386">
        <f t="shared" si="103"/>
        <v>7900</v>
      </c>
      <c r="E386">
        <f t="shared" si="103"/>
        <v>9738</v>
      </c>
      <c r="F386">
        <f t="shared" si="103"/>
        <v>8664</v>
      </c>
      <c r="G386">
        <f t="shared" si="103"/>
        <v>7325</v>
      </c>
      <c r="H386">
        <f t="shared" si="103"/>
        <v>8178</v>
      </c>
      <c r="I386">
        <f t="shared" si="103"/>
        <v>9815</v>
      </c>
      <c r="J386">
        <f t="shared" si="103"/>
        <v>5751</v>
      </c>
      <c r="K386">
        <f t="shared" si="103"/>
        <v>6933</v>
      </c>
      <c r="L386">
        <f t="shared" si="103"/>
        <v>7427</v>
      </c>
      <c r="M386">
        <f t="shared" si="103"/>
        <v>7546</v>
      </c>
      <c r="N386">
        <f t="shared" si="103"/>
        <v>7366</v>
      </c>
      <c r="O386">
        <f t="shared" si="103"/>
        <v>7029</v>
      </c>
      <c r="V386">
        <f>SUMIFS(V$11:V$370,$C$11:$C$370,$B386,$B$11:$B$370,$C386)</f>
        <v>7346833</v>
      </c>
      <c r="W386">
        <f>SUMIFS(W$11:W$370,$C$11:$C$370,$B386,$B$11:$B$370,$C386)</f>
        <v>7394284</v>
      </c>
      <c r="X386">
        <f>SUMIFS(X$11:X$370,$C$11:$C$370,$B386,$B$11:$B$370,$C386)</f>
        <v>7443987</v>
      </c>
      <c r="Y386">
        <f>SUMIFS(Y$11:Y$370,$C$11:$C$370,$B386,$B$11:$B$370,$C386)</f>
        <v>7441954</v>
      </c>
      <c r="Z386">
        <f>SUMIFS(Z$11:Z$370,$C$11:$C$370,$B386,$B$11:$B$370,$C386)</f>
        <v>7443786</v>
      </c>
      <c r="AA386">
        <f>SUMIFS(AA$11:AA$370,$C$11:$C$370,$B386,$B$11:$B$370,$C386)</f>
        <v>7457700</v>
      </c>
      <c r="AB386">
        <f>SUMIFS(AB$11:AB$370,$C$11:$C$370,$B386,$B$11:$B$370,$C386)</f>
        <v>7500195</v>
      </c>
      <c r="AC386">
        <f>SUMIFS(AC$11:AC$370,$C$11:$C$370,$B386,$B$11:$B$370,$C386)</f>
        <v>7552514</v>
      </c>
      <c r="AD386">
        <f>SUMIFS(AD$11:AD$370,$C$11:$C$370,$B386,$B$11:$B$370,$C386)</f>
        <v>7579455</v>
      </c>
      <c r="AE386">
        <f>SUMIFS(AE$11:AE$370,$C$11:$C$370,$B386,$B$11:$B$370,$C386)</f>
        <v>7604754</v>
      </c>
      <c r="AF386">
        <f>SUMIFS(AF$11:AF$370,$C$11:$C$370,$B386,$B$11:$B$370,$C386)</f>
        <v>7630479</v>
      </c>
      <c r="AG386">
        <f>SUMIFS(AG$11:AG$370,$C$11:$C$370,$B386,$B$11:$B$370,$C386)</f>
        <v>7667396</v>
      </c>
      <c r="AM386">
        <f t="shared" si="104"/>
        <v>1.0752932590137818</v>
      </c>
      <c r="AN386">
        <f t="shared" si="105"/>
        <v>1.3169632110424756</v>
      </c>
      <c r="AO386">
        <f t="shared" si="106"/>
        <v>1.1638924141055056</v>
      </c>
      <c r="AP386">
        <f t="shared" si="107"/>
        <v>0.98428450377414323</v>
      </c>
      <c r="AQ386">
        <f t="shared" si="108"/>
        <v>1.0986344851934218</v>
      </c>
      <c r="AR386">
        <f t="shared" si="109"/>
        <v>1.316089410944393</v>
      </c>
      <c r="AS386">
        <f t="shared" si="110"/>
        <v>0.7667800637183434</v>
      </c>
      <c r="AT386">
        <f t="shared" si="111"/>
        <v>0.91797247909768853</v>
      </c>
      <c r="AU386">
        <f t="shared" si="112"/>
        <v>0.97988575695745939</v>
      </c>
      <c r="AV386">
        <f t="shared" si="113"/>
        <v>0.99227404331553659</v>
      </c>
      <c r="AW386">
        <f t="shared" si="114"/>
        <v>0.96533913532820148</v>
      </c>
      <c r="AX386">
        <f t="shared" si="114"/>
        <v>0.91673887718855274</v>
      </c>
    </row>
    <row r="388" spans="1:50" x14ac:dyDescent="0.3">
      <c r="A388" t="s">
        <v>395</v>
      </c>
      <c r="B388" t="s">
        <v>385</v>
      </c>
      <c r="C388" t="s">
        <v>267</v>
      </c>
      <c r="D388">
        <f t="shared" ref="D388:O392" si="115">SUMIFS(D$11:D$370,$C$11:$C$370,$B388,$B$11:$B$370,$C388)</f>
        <v>7659</v>
      </c>
      <c r="E388">
        <f t="shared" si="115"/>
        <v>8659</v>
      </c>
      <c r="F388">
        <f t="shared" si="115"/>
        <v>6594</v>
      </c>
      <c r="G388">
        <f t="shared" si="115"/>
        <v>5023</v>
      </c>
      <c r="H388">
        <f t="shared" si="115"/>
        <v>5423</v>
      </c>
      <c r="I388">
        <f t="shared" si="115"/>
        <v>7351</v>
      </c>
      <c r="J388">
        <f t="shared" si="115"/>
        <v>4279</v>
      </c>
      <c r="K388">
        <f t="shared" si="115"/>
        <v>5991</v>
      </c>
      <c r="L388">
        <f t="shared" si="115"/>
        <v>6663</v>
      </c>
      <c r="M388">
        <f t="shared" si="115"/>
        <v>8109</v>
      </c>
      <c r="N388">
        <f t="shared" si="115"/>
        <v>8398</v>
      </c>
      <c r="O388">
        <f t="shared" si="115"/>
        <v>6690</v>
      </c>
      <c r="V388">
        <f>SUMIFS(V$11:V$370,$C$11:$C$370,$B388,$B$11:$B$370,$C388)</f>
        <v>3945560</v>
      </c>
      <c r="W388">
        <f>SUMIFS(W$11:W$370,$C$11:$C$370,$B388,$B$11:$B$370,$C388)</f>
        <v>3957292</v>
      </c>
      <c r="X388">
        <f>SUMIFS(X$11:X$370,$C$11:$C$370,$B388,$B$11:$B$370,$C388)</f>
        <v>3965497</v>
      </c>
      <c r="Y388">
        <f>SUMIFS(Y$11:Y$370,$C$11:$C$370,$B388,$B$11:$B$370,$C388)</f>
        <v>3939995</v>
      </c>
      <c r="Z388">
        <f>SUMIFS(Z$11:Z$370,$C$11:$C$370,$B388,$B$11:$B$370,$C388)</f>
        <v>3928053</v>
      </c>
      <c r="AA388">
        <f>SUMIFS(AA$11:AA$370,$C$11:$C$370,$B388,$B$11:$B$370,$C388)</f>
        <v>3928671</v>
      </c>
      <c r="AB388">
        <f>SUMIFS(AB$11:AB$370,$C$11:$C$370,$B388,$B$11:$B$370,$C388)</f>
        <v>3935186</v>
      </c>
      <c r="AC388">
        <f>SUMIFS(AC$11:AC$370,$C$11:$C$370,$B388,$B$11:$B$370,$C388)</f>
        <v>3939079</v>
      </c>
      <c r="AD388">
        <f>SUMIFS(AD$11:AD$370,$C$11:$C$370,$B388,$B$11:$B$370,$C388)</f>
        <v>3944713</v>
      </c>
      <c r="AE388">
        <f>SUMIFS(AE$11:AE$370,$C$11:$C$370,$B388,$B$11:$B$370,$C388)</f>
        <v>3946860</v>
      </c>
      <c r="AF388">
        <f>SUMIFS(AF$11:AF$370,$C$11:$C$370,$B388,$B$11:$B$370,$C388)</f>
        <v>3946299</v>
      </c>
      <c r="AG388">
        <f>SUMIFS(AG$11:AG$370,$C$11:$C$370,$B388,$B$11:$B$370,$C388)</f>
        <v>3956844</v>
      </c>
      <c r="AM388">
        <f t="shared" ref="AM388:AM390" si="116">D388/(V388/1000)</f>
        <v>1.941169314368556</v>
      </c>
      <c r="AN388">
        <f t="shared" ref="AN388:AN390" si="117">E388/(W388/1000)</f>
        <v>2.1881124769160327</v>
      </c>
      <c r="AO388">
        <f t="shared" ref="AO388:AO390" si="118">F388/(X388/1000)</f>
        <v>1.6628432703391278</v>
      </c>
      <c r="AP388">
        <f t="shared" ref="AP388:AP390" si="119">G388/(Y388/1000)</f>
        <v>1.274874714308013</v>
      </c>
      <c r="AQ388">
        <f t="shared" ref="AQ388:AQ390" si="120">H388/(Z388/1000)</f>
        <v>1.3805821866456487</v>
      </c>
      <c r="AR388">
        <f t="shared" ref="AR388:AR390" si="121">I388/(AA388/1000)</f>
        <v>1.871116212072734</v>
      </c>
      <c r="AS388">
        <f t="shared" ref="AS388:AS390" si="122">J388/(AB388/1000)</f>
        <v>1.0873691866153212</v>
      </c>
      <c r="AT388">
        <f t="shared" ref="AT388:AT390" si="123">K388/(AC388/1000)</f>
        <v>1.5209138989088566</v>
      </c>
      <c r="AU388">
        <f t="shared" ref="AU388:AU390" si="124">L388/(AD388/1000)</f>
        <v>1.6890962663189946</v>
      </c>
      <c r="AV388">
        <f t="shared" ref="AV388:AV390" si="125">M388/(AE388/1000)</f>
        <v>2.0545446253477446</v>
      </c>
      <c r="AW388">
        <f t="shared" ref="AW388:AX390" si="126">N388/(AF388/1000)</f>
        <v>2.1280698700225198</v>
      </c>
      <c r="AX388">
        <f t="shared" si="126"/>
        <v>1.690741409062374</v>
      </c>
    </row>
    <row r="389" spans="1:50" x14ac:dyDescent="0.3">
      <c r="A389" t="s">
        <v>396</v>
      </c>
      <c r="B389" t="s">
        <v>385</v>
      </c>
      <c r="C389" t="s">
        <v>270</v>
      </c>
      <c r="D389">
        <f t="shared" si="115"/>
        <v>8791</v>
      </c>
      <c r="E389">
        <f t="shared" si="115"/>
        <v>9323</v>
      </c>
      <c r="F389">
        <f t="shared" si="115"/>
        <v>8336</v>
      </c>
      <c r="G389">
        <f t="shared" si="115"/>
        <v>6908</v>
      </c>
      <c r="H389">
        <f t="shared" si="115"/>
        <v>7321</v>
      </c>
      <c r="I389">
        <f t="shared" si="115"/>
        <v>9731</v>
      </c>
      <c r="J389">
        <f t="shared" si="115"/>
        <v>5705</v>
      </c>
      <c r="K389">
        <f t="shared" si="115"/>
        <v>7845</v>
      </c>
      <c r="L389">
        <f t="shared" si="115"/>
        <v>9014</v>
      </c>
      <c r="M389">
        <f t="shared" si="115"/>
        <v>12074</v>
      </c>
      <c r="N389">
        <f t="shared" si="115"/>
        <v>12581</v>
      </c>
      <c r="O389">
        <f t="shared" si="115"/>
        <v>10125</v>
      </c>
      <c r="V389">
        <f>SUMIFS(V$11:V$370,$C$11:$C$370,$B389,$B$11:$B$370,$C389)</f>
        <v>4904411</v>
      </c>
      <c r="W389">
        <f>SUMIFS(W$11:W$370,$C$11:$C$370,$B389,$B$11:$B$370,$C389)</f>
        <v>4909644</v>
      </c>
      <c r="X389">
        <f>SUMIFS(X$11:X$370,$C$11:$C$370,$B389,$B$11:$B$370,$C389)</f>
        <v>4912490</v>
      </c>
      <c r="Y389">
        <f>SUMIFS(Y$11:Y$370,$C$11:$C$370,$B389,$B$11:$B$370,$C389)</f>
        <v>4877946</v>
      </c>
      <c r="Z389">
        <f>SUMIFS(Z$11:Z$370,$C$11:$C$370,$B389,$B$11:$B$370,$C389)</f>
        <v>4866608</v>
      </c>
      <c r="AA389">
        <f>SUMIFS(AA$11:AA$370,$C$11:$C$370,$B389,$B$11:$B$370,$C389)</f>
        <v>4872057</v>
      </c>
      <c r="AB389">
        <f>SUMIFS(AB$11:AB$370,$C$11:$C$370,$B389,$B$11:$B$370,$C389)</f>
        <v>4885004</v>
      </c>
      <c r="AC389">
        <f>SUMIFS(AC$11:AC$370,$C$11:$C$370,$B389,$B$11:$B$370,$C389)</f>
        <v>4898775</v>
      </c>
      <c r="AD389">
        <f>SUMIFS(AD$11:AD$370,$C$11:$C$370,$B389,$B$11:$B$370,$C389)</f>
        <v>4917924</v>
      </c>
      <c r="AE389">
        <f>SUMIFS(AE$11:AE$370,$C$11:$C$370,$B389,$B$11:$B$370,$C389)</f>
        <v>4932548</v>
      </c>
      <c r="AF389">
        <f>SUMIFS(AF$11:AF$370,$C$11:$C$370,$B389,$B$11:$B$370,$C389)</f>
        <v>4964322</v>
      </c>
      <c r="AG389">
        <f>SUMIFS(AG$11:AG$370,$C$11:$C$370,$B389,$B$11:$B$370,$C389)</f>
        <v>4862362</v>
      </c>
      <c r="AM389">
        <f t="shared" si="116"/>
        <v>1.792468045602214</v>
      </c>
      <c r="AN389">
        <f t="shared" si="117"/>
        <v>1.8989156851291049</v>
      </c>
      <c r="AO389">
        <f t="shared" si="118"/>
        <v>1.6968991285478445</v>
      </c>
      <c r="AP389">
        <f t="shared" si="119"/>
        <v>1.4161698386985013</v>
      </c>
      <c r="AQ389">
        <f t="shared" si="120"/>
        <v>1.5043332029208023</v>
      </c>
      <c r="AR389">
        <f t="shared" si="121"/>
        <v>1.9973083237737161</v>
      </c>
      <c r="AS389">
        <f t="shared" si="122"/>
        <v>1.1678598420799655</v>
      </c>
      <c r="AT389">
        <f t="shared" si="123"/>
        <v>1.601420763354104</v>
      </c>
      <c r="AU389">
        <f t="shared" si="124"/>
        <v>1.8328872101317548</v>
      </c>
      <c r="AV389">
        <f t="shared" si="125"/>
        <v>2.4478220992476913</v>
      </c>
      <c r="AW389">
        <f t="shared" si="126"/>
        <v>2.5342836343009174</v>
      </c>
      <c r="AX389">
        <f t="shared" si="126"/>
        <v>2.0823213080391794</v>
      </c>
    </row>
    <row r="390" spans="1:50" x14ac:dyDescent="0.3">
      <c r="A390" t="s">
        <v>397</v>
      </c>
      <c r="B390" t="s">
        <v>385</v>
      </c>
      <c r="C390" t="s">
        <v>1</v>
      </c>
      <c r="D390">
        <f t="shared" si="115"/>
        <v>3053</v>
      </c>
      <c r="E390">
        <f t="shared" si="115"/>
        <v>3444</v>
      </c>
      <c r="F390">
        <f t="shared" si="115"/>
        <v>3230</v>
      </c>
      <c r="G390">
        <f t="shared" si="115"/>
        <v>2769</v>
      </c>
      <c r="H390">
        <f t="shared" si="115"/>
        <v>2515</v>
      </c>
      <c r="I390">
        <f t="shared" si="115"/>
        <v>3868</v>
      </c>
      <c r="J390">
        <f t="shared" si="115"/>
        <v>1984</v>
      </c>
      <c r="K390">
        <f t="shared" si="115"/>
        <v>2863</v>
      </c>
      <c r="L390">
        <f t="shared" si="115"/>
        <v>3398</v>
      </c>
      <c r="M390">
        <f t="shared" si="115"/>
        <v>4468</v>
      </c>
      <c r="N390">
        <f t="shared" si="115"/>
        <v>4621</v>
      </c>
      <c r="O390">
        <f t="shared" si="115"/>
        <v>3677</v>
      </c>
      <c r="V390">
        <f>SUMIFS(V$11:V$370,$C$11:$C$370,$B390,$B$11:$B$370,$C390)</f>
        <v>1930679</v>
      </c>
      <c r="W390">
        <f>SUMIFS(W$11:W$370,$C$11:$C$370,$B390,$B$11:$B$370,$C390)</f>
        <v>1933858</v>
      </c>
      <c r="X390">
        <f>SUMIFS(X$11:X$370,$C$11:$C$370,$B390,$B$11:$B$370,$C390)</f>
        <v>1936724</v>
      </c>
      <c r="Y390">
        <f>SUMIFS(Y$11:Y$370,$C$11:$C$370,$B390,$B$11:$B$370,$C390)</f>
        <v>1924764</v>
      </c>
      <c r="Z390">
        <f>SUMIFS(Z$11:Z$370,$C$11:$C$370,$B390,$B$11:$B$370,$C390)</f>
        <v>1919729</v>
      </c>
      <c r="AA390">
        <f>SUMIFS(AA$11:AA$370,$C$11:$C$370,$B390,$B$11:$B$370,$C390)</f>
        <v>1918615</v>
      </c>
      <c r="AB390">
        <f>SUMIFS(AB$11:AB$370,$C$11:$C$370,$B390,$B$11:$B$370,$C390)</f>
        <v>1918022</v>
      </c>
      <c r="AC390">
        <f>SUMIFS(AC$11:AC$370,$C$11:$C$370,$B390,$B$11:$B$370,$C390)</f>
        <v>1920008</v>
      </c>
      <c r="AD390">
        <f>SUMIFS(AD$11:AD$370,$C$11:$C$370,$B390,$B$11:$B$370,$C390)</f>
        <v>1924009</v>
      </c>
      <c r="AE390">
        <f>SUMIFS(AE$11:AE$370,$C$11:$C$370,$B390,$B$11:$B$370,$C390)</f>
        <v>1926373</v>
      </c>
      <c r="AF390">
        <f>SUMIFS(AF$11:AF$370,$C$11:$C$370,$B390,$B$11:$B$370,$C390)</f>
        <v>2136853</v>
      </c>
      <c r="AG390">
        <f>SUMIFS(AG$11:AG$370,$C$11:$C$370,$B390,$B$11:$B$370,$C390)</f>
        <v>2147080</v>
      </c>
      <c r="AM390">
        <f t="shared" si="116"/>
        <v>1.5813089591796461</v>
      </c>
      <c r="AN390">
        <f t="shared" si="117"/>
        <v>1.7808960120132915</v>
      </c>
      <c r="AO390">
        <f t="shared" si="118"/>
        <v>1.6677647408716989</v>
      </c>
      <c r="AP390">
        <f t="shared" si="119"/>
        <v>1.4386179292630161</v>
      </c>
      <c r="AQ390">
        <f t="shared" si="120"/>
        <v>1.3100807457719292</v>
      </c>
      <c r="AR390">
        <f t="shared" si="121"/>
        <v>2.016037610463798</v>
      </c>
      <c r="AS390">
        <f t="shared" si="122"/>
        <v>1.0343989797822966</v>
      </c>
      <c r="AT390">
        <f t="shared" si="123"/>
        <v>1.4911396202515823</v>
      </c>
      <c r="AU390">
        <f t="shared" si="124"/>
        <v>1.7661040047109966</v>
      </c>
      <c r="AV390">
        <f t="shared" si="125"/>
        <v>2.3193846674553682</v>
      </c>
      <c r="AW390">
        <f t="shared" si="126"/>
        <v>2.1625259201264662</v>
      </c>
      <c r="AX390">
        <f t="shared" si="126"/>
        <v>1.7125584514782868</v>
      </c>
    </row>
    <row r="391" spans="1:50" x14ac:dyDescent="0.3">
      <c r="B391" t="s">
        <v>385</v>
      </c>
      <c r="C391" t="s">
        <v>133</v>
      </c>
      <c r="D391">
        <f t="shared" si="115"/>
        <v>0</v>
      </c>
      <c r="E391">
        <f t="shared" si="115"/>
        <v>0</v>
      </c>
      <c r="F391">
        <f t="shared" si="115"/>
        <v>0</v>
      </c>
      <c r="G391">
        <f t="shared" si="115"/>
        <v>0</v>
      </c>
      <c r="H391">
        <f t="shared" si="115"/>
        <v>0</v>
      </c>
      <c r="I391">
        <f t="shared" si="115"/>
        <v>0</v>
      </c>
      <c r="J391">
        <f t="shared" si="115"/>
        <v>0</v>
      </c>
      <c r="K391">
        <f t="shared" si="115"/>
        <v>0</v>
      </c>
      <c r="L391">
        <f t="shared" si="115"/>
        <v>0</v>
      </c>
      <c r="M391">
        <f t="shared" si="115"/>
        <v>0</v>
      </c>
      <c r="N391">
        <f t="shared" si="115"/>
        <v>0</v>
      </c>
      <c r="O391">
        <f t="shared" si="115"/>
        <v>0</v>
      </c>
      <c r="V391">
        <f>SUMIFS(V$11:V$370,$C$11:$C$370,$B391,$B$11:$B$370,$C391)</f>
        <v>0</v>
      </c>
      <c r="W391">
        <f>SUMIFS(W$11:W$370,$C$11:$C$370,$B391,$B$11:$B$370,$C391)</f>
        <v>0</v>
      </c>
      <c r="X391">
        <f>SUMIFS(X$11:X$370,$C$11:$C$370,$B391,$B$11:$B$370,$C391)</f>
        <v>0</v>
      </c>
      <c r="Y391">
        <f>SUMIFS(Y$11:Y$370,$C$11:$C$370,$B391,$B$11:$B$370,$C391)</f>
        <v>0</v>
      </c>
      <c r="Z391">
        <f>SUMIFS(Z$11:Z$370,$C$11:$C$370,$B391,$B$11:$B$370,$C391)</f>
        <v>0</v>
      </c>
      <c r="AA391">
        <f>SUMIFS(AA$11:AA$370,$C$11:$C$370,$B391,$B$11:$B$370,$C391)</f>
        <v>0</v>
      </c>
      <c r="AB391">
        <f>SUMIFS(AB$11:AB$370,$C$11:$C$370,$B391,$B$11:$B$370,$C391)</f>
        <v>0</v>
      </c>
      <c r="AC391">
        <f>SUMIFS(AC$11:AC$370,$C$11:$C$370,$B391,$B$11:$B$370,$C391)</f>
        <v>0</v>
      </c>
      <c r="AD391">
        <f>SUMIFS(AD$11:AD$370,$C$11:$C$370,$B391,$B$11:$B$370,$C391)</f>
        <v>0</v>
      </c>
      <c r="AE391">
        <f>SUMIFS(AE$11:AE$370,$C$11:$C$370,$B391,$B$11:$B$370,$C391)</f>
        <v>0</v>
      </c>
      <c r="AF391">
        <f>SUMIFS(AF$11:AF$370,$C$11:$C$370,$B391,$B$11:$B$370,$C391)</f>
        <v>0</v>
      </c>
      <c r="AG391">
        <f>SUMIFS(AG$11:AG$370,$C$11:$C$370,$B391,$B$11:$B$370,$C391)</f>
        <v>0</v>
      </c>
    </row>
    <row r="392" spans="1:50" x14ac:dyDescent="0.3">
      <c r="B392" t="s">
        <v>385</v>
      </c>
      <c r="C392" t="s">
        <v>193</v>
      </c>
      <c r="D392">
        <f t="shared" si="115"/>
        <v>0</v>
      </c>
      <c r="E392">
        <f t="shared" si="115"/>
        <v>0</v>
      </c>
      <c r="F392">
        <f t="shared" si="115"/>
        <v>0</v>
      </c>
      <c r="G392">
        <f t="shared" si="115"/>
        <v>0</v>
      </c>
      <c r="H392">
        <f t="shared" si="115"/>
        <v>0</v>
      </c>
      <c r="I392">
        <f t="shared" si="115"/>
        <v>0</v>
      </c>
      <c r="J392">
        <f t="shared" si="115"/>
        <v>0</v>
      </c>
      <c r="K392">
        <f t="shared" si="115"/>
        <v>0</v>
      </c>
      <c r="L392">
        <f t="shared" si="115"/>
        <v>0</v>
      </c>
      <c r="M392">
        <f t="shared" si="115"/>
        <v>0</v>
      </c>
      <c r="N392">
        <f t="shared" si="115"/>
        <v>0</v>
      </c>
      <c r="O392">
        <f t="shared" si="115"/>
        <v>0</v>
      </c>
      <c r="V392">
        <f>SUMIFS(V$11:V$370,$C$11:$C$370,$B392,$B$11:$B$370,$C392)</f>
        <v>0</v>
      </c>
      <c r="W392">
        <f>SUMIFS(W$11:W$370,$C$11:$C$370,$B392,$B$11:$B$370,$C392)</f>
        <v>0</v>
      </c>
      <c r="X392">
        <f>SUMIFS(X$11:X$370,$C$11:$C$370,$B392,$B$11:$B$370,$C392)</f>
        <v>0</v>
      </c>
      <c r="Y392">
        <f>SUMIFS(Y$11:Y$370,$C$11:$C$370,$B392,$B$11:$B$370,$C392)</f>
        <v>0</v>
      </c>
      <c r="Z392">
        <f>SUMIFS(Z$11:Z$370,$C$11:$C$370,$B392,$B$11:$B$370,$C392)</f>
        <v>0</v>
      </c>
      <c r="AA392">
        <f>SUMIFS(AA$11:AA$370,$C$11:$C$370,$B392,$B$11:$B$370,$C392)</f>
        <v>0</v>
      </c>
      <c r="AB392">
        <f>SUMIFS(AB$11:AB$370,$C$11:$C$370,$B392,$B$11:$B$370,$C392)</f>
        <v>0</v>
      </c>
      <c r="AC392">
        <f>SUMIFS(AC$11:AC$370,$C$11:$C$370,$B392,$B$11:$B$370,$C392)</f>
        <v>0</v>
      </c>
      <c r="AD392">
        <f>SUMIFS(AD$11:AD$370,$C$11:$C$370,$B392,$B$11:$B$370,$C392)</f>
        <v>0</v>
      </c>
      <c r="AE392">
        <f>SUMIFS(AE$11:AE$370,$C$11:$C$370,$B392,$B$11:$B$370,$C392)</f>
        <v>0</v>
      </c>
      <c r="AF392">
        <f>SUMIFS(AF$11:AF$370,$C$11:$C$370,$B392,$B$11:$B$370,$C392)</f>
        <v>0</v>
      </c>
      <c r="AG392">
        <f>SUMIFS(AG$11:AG$370,$C$11:$C$370,$B392,$B$11:$B$370,$C392)</f>
        <v>0</v>
      </c>
    </row>
    <row r="394" spans="1:50" x14ac:dyDescent="0.3">
      <c r="A394" t="s">
        <v>398</v>
      </c>
      <c r="B394" t="s">
        <v>380</v>
      </c>
      <c r="C394" t="s">
        <v>267</v>
      </c>
      <c r="D394">
        <f t="shared" ref="D394:O398" si="127">SUMIFS(D$11:D$370,$C$11:$C$370,$B394,$B$11:$B$370,$C394)</f>
        <v>12008</v>
      </c>
      <c r="E394">
        <f t="shared" si="127"/>
        <v>10596</v>
      </c>
      <c r="F394">
        <f t="shared" si="127"/>
        <v>10531</v>
      </c>
      <c r="G394">
        <f t="shared" si="127"/>
        <v>9005</v>
      </c>
      <c r="H394">
        <f t="shared" si="127"/>
        <v>7741</v>
      </c>
      <c r="I394">
        <f t="shared" si="127"/>
        <v>12194</v>
      </c>
      <c r="J394">
        <f t="shared" si="127"/>
        <v>6727</v>
      </c>
      <c r="K394">
        <f t="shared" si="127"/>
        <v>9477</v>
      </c>
      <c r="L394">
        <f t="shared" si="127"/>
        <v>10927</v>
      </c>
      <c r="M394">
        <f t="shared" si="127"/>
        <v>14156</v>
      </c>
      <c r="N394">
        <f t="shared" si="127"/>
        <v>13265</v>
      </c>
      <c r="O394">
        <f t="shared" si="127"/>
        <v>11854</v>
      </c>
      <c r="V394">
        <f>SUMIFS(V$11:V$370,$C$11:$C$370,$B394,$B$11:$B$370,$C394)</f>
        <v>6704240</v>
      </c>
      <c r="W394">
        <f>SUMIFS(W$11:W$370,$C$11:$C$370,$B394,$B$11:$B$370,$C394)</f>
        <v>6725476</v>
      </c>
      <c r="X394">
        <f>SUMIFS(X$11:X$370,$C$11:$C$370,$B394,$B$11:$B$370,$C394)</f>
        <v>6741855</v>
      </c>
      <c r="Y394">
        <f>SUMIFS(Y$11:Y$370,$C$11:$C$370,$B394,$B$11:$B$370,$C394)</f>
        <v>6712117</v>
      </c>
      <c r="Z394">
        <f>SUMIFS(Z$11:Z$370,$C$11:$C$370,$B394,$B$11:$B$370,$C394)</f>
        <v>6710503</v>
      </c>
      <c r="AA394">
        <f>SUMIFS(AA$11:AA$370,$C$11:$C$370,$B394,$B$11:$B$370,$C394)</f>
        <v>6729987</v>
      </c>
      <c r="AB394">
        <f>SUMIFS(AB$11:AB$370,$C$11:$C$370,$B394,$B$11:$B$370,$C394)</f>
        <v>6751331</v>
      </c>
      <c r="AC394">
        <f>SUMIFS(AC$11:AC$370,$C$11:$C$370,$B394,$B$11:$B$370,$C394)</f>
        <v>6779201</v>
      </c>
      <c r="AD394">
        <f>SUMIFS(AD$11:AD$370,$C$11:$C$370,$B394,$B$11:$B$370,$C394)</f>
        <v>6804923</v>
      </c>
      <c r="AE394">
        <f>SUMIFS(AE$11:AE$370,$C$11:$C$370,$B394,$B$11:$B$370,$C394)</f>
        <v>6822267</v>
      </c>
      <c r="AF394">
        <f>SUMIFS(AF$11:AF$370,$C$11:$C$370,$B394,$B$11:$B$370,$C394)</f>
        <v>6843184</v>
      </c>
      <c r="AG394">
        <f>SUMIFS(AG$11:AG$370,$C$11:$C$370,$B394,$B$11:$B$370,$C394)</f>
        <v>6871876</v>
      </c>
      <c r="AM394">
        <f t="shared" ref="AM394:AM396" si="128">D394/(V394/1000)</f>
        <v>1.7911053303581017</v>
      </c>
      <c r="AN394">
        <f t="shared" ref="AN394:AN396" si="129">E394/(W394/1000)</f>
        <v>1.5755018678231847</v>
      </c>
      <c r="AO394">
        <f t="shared" ref="AO394:AO396" si="130">F394/(X394/1000)</f>
        <v>1.5620330013030539</v>
      </c>
      <c r="AP394">
        <f t="shared" ref="AP394:AP396" si="131">G394/(Y394/1000)</f>
        <v>1.3416035507128377</v>
      </c>
      <c r="AQ394">
        <f t="shared" ref="AQ394:AQ396" si="132">H394/(Z394/1000)</f>
        <v>1.153564792385906</v>
      </c>
      <c r="AR394">
        <f t="shared" ref="AR394:AR396" si="133">I394/(AA394/1000)</f>
        <v>1.8118905727455343</v>
      </c>
      <c r="AS394">
        <f t="shared" ref="AS394:AS396" si="134">J394/(AB394/1000)</f>
        <v>0.9963961180395392</v>
      </c>
      <c r="AT394">
        <f t="shared" ref="AT394:AT396" si="135">K394/(AC394/1000)</f>
        <v>1.397952354562138</v>
      </c>
      <c r="AU394">
        <f t="shared" ref="AU394:AU396" si="136">L394/(AD394/1000)</f>
        <v>1.6057492494771801</v>
      </c>
      <c r="AV394">
        <f t="shared" ref="AV394:AV396" si="137">M394/(AE394/1000)</f>
        <v>2.0749700942516616</v>
      </c>
      <c r="AW394">
        <f t="shared" ref="AW394:AX396" si="138">N394/(AF394/1000)</f>
        <v>1.9384251541387751</v>
      </c>
      <c r="AX394">
        <f t="shared" si="138"/>
        <v>1.7250020227373135</v>
      </c>
    </row>
    <row r="395" spans="1:50" x14ac:dyDescent="0.3">
      <c r="A395" t="s">
        <v>399</v>
      </c>
      <c r="B395" t="s">
        <v>380</v>
      </c>
      <c r="C395" t="s">
        <v>270</v>
      </c>
      <c r="D395">
        <f t="shared" si="127"/>
        <v>5421</v>
      </c>
      <c r="E395">
        <f t="shared" si="127"/>
        <v>5019</v>
      </c>
      <c r="F395">
        <f t="shared" si="127"/>
        <v>5668</v>
      </c>
      <c r="G395">
        <f t="shared" si="127"/>
        <v>4024</v>
      </c>
      <c r="H395">
        <f t="shared" si="127"/>
        <v>3353</v>
      </c>
      <c r="I395">
        <f t="shared" si="127"/>
        <v>5406</v>
      </c>
      <c r="J395">
        <f t="shared" si="127"/>
        <v>3343</v>
      </c>
      <c r="K395">
        <f t="shared" si="127"/>
        <v>4730</v>
      </c>
      <c r="L395">
        <f t="shared" si="127"/>
        <v>5858</v>
      </c>
      <c r="M395">
        <f t="shared" si="127"/>
        <v>6456</v>
      </c>
      <c r="N395">
        <f t="shared" si="127"/>
        <v>6563</v>
      </c>
      <c r="O395">
        <f t="shared" si="127"/>
        <v>5651</v>
      </c>
      <c r="V395">
        <f>SUMIFS(V$11:V$370,$C$11:$C$370,$B395,$B$11:$B$370,$C395)</f>
        <v>3252754</v>
      </c>
      <c r="W395">
        <f>SUMIFS(W$11:W$370,$C$11:$C$370,$B395,$B$11:$B$370,$C395)</f>
        <v>3264450</v>
      </c>
      <c r="X395">
        <f>SUMIFS(X$11:X$370,$C$11:$C$370,$B395,$B$11:$B$370,$C395)</f>
        <v>3270218</v>
      </c>
      <c r="Y395">
        <f>SUMIFS(Y$11:Y$370,$C$11:$C$370,$B395,$B$11:$B$370,$C395)</f>
        <v>3253481</v>
      </c>
      <c r="Z395">
        <f>SUMIFS(Z$11:Z$370,$C$11:$C$370,$B395,$B$11:$B$370,$C395)</f>
        <v>3251035</v>
      </c>
      <c r="AA395">
        <f>SUMIFS(AA$11:AA$370,$C$11:$C$370,$B395,$B$11:$B$370,$C395)</f>
        <v>3254608</v>
      </c>
      <c r="AB395">
        <f>SUMIFS(AB$11:AB$370,$C$11:$C$370,$B395,$B$11:$B$370,$C395)</f>
        <v>3261695</v>
      </c>
      <c r="AC395">
        <f>SUMIFS(AC$11:AC$370,$C$11:$C$370,$B395,$B$11:$B$370,$C395)</f>
        <v>3269400</v>
      </c>
      <c r="AD395">
        <f>SUMIFS(AD$11:AD$370,$C$11:$C$370,$B395,$B$11:$B$370,$C395)</f>
        <v>3277292</v>
      </c>
      <c r="AE395">
        <f>SUMIFS(AE$11:AE$370,$C$11:$C$370,$B395,$B$11:$B$370,$C395)</f>
        <v>3283312</v>
      </c>
      <c r="AF395">
        <f>SUMIFS(AF$11:AF$370,$C$11:$C$370,$B395,$B$11:$B$370,$C395)</f>
        <v>3107341</v>
      </c>
      <c r="AG395">
        <f>SUMIFS(AG$11:AG$370,$C$11:$C$370,$B395,$B$11:$B$370,$C395)</f>
        <v>2917131</v>
      </c>
      <c r="AM395">
        <f t="shared" si="128"/>
        <v>1.6665877591726888</v>
      </c>
      <c r="AN395">
        <f t="shared" si="129"/>
        <v>1.5374718559022194</v>
      </c>
      <c r="AO395">
        <f t="shared" si="130"/>
        <v>1.7332177854809681</v>
      </c>
      <c r="AP395">
        <f t="shared" si="131"/>
        <v>1.2368291070395063</v>
      </c>
      <c r="AQ395">
        <f t="shared" si="132"/>
        <v>1.0313638579713846</v>
      </c>
      <c r="AR395">
        <f t="shared" si="133"/>
        <v>1.6610295310525875</v>
      </c>
      <c r="AS395">
        <f t="shared" si="134"/>
        <v>1.0249272234221778</v>
      </c>
      <c r="AT395">
        <f t="shared" si="135"/>
        <v>1.4467486388939865</v>
      </c>
      <c r="AU395">
        <f t="shared" si="136"/>
        <v>1.7874513470267526</v>
      </c>
      <c r="AV395">
        <f t="shared" si="137"/>
        <v>1.966307192249777</v>
      </c>
      <c r="AW395">
        <f t="shared" si="138"/>
        <v>2.1120951965040207</v>
      </c>
      <c r="AX395">
        <f t="shared" si="138"/>
        <v>1.9371773156570617</v>
      </c>
    </row>
    <row r="396" spans="1:50" x14ac:dyDescent="0.3">
      <c r="A396" t="s">
        <v>400</v>
      </c>
      <c r="B396" t="s">
        <v>380</v>
      </c>
      <c r="C396" t="s">
        <v>1</v>
      </c>
      <c r="D396">
        <f t="shared" si="127"/>
        <v>1768</v>
      </c>
      <c r="E396">
        <f t="shared" si="127"/>
        <v>1550</v>
      </c>
      <c r="F396">
        <f t="shared" si="127"/>
        <v>1631</v>
      </c>
      <c r="G396">
        <f t="shared" si="127"/>
        <v>1379</v>
      </c>
      <c r="H396">
        <f t="shared" si="127"/>
        <v>1389</v>
      </c>
      <c r="I396">
        <f t="shared" si="127"/>
        <v>2530</v>
      </c>
      <c r="J396">
        <f t="shared" si="127"/>
        <v>1336</v>
      </c>
      <c r="K396">
        <f t="shared" si="127"/>
        <v>1743</v>
      </c>
      <c r="L396">
        <f t="shared" si="127"/>
        <v>2128</v>
      </c>
      <c r="M396">
        <f t="shared" si="127"/>
        <v>2420</v>
      </c>
      <c r="N396">
        <f t="shared" si="127"/>
        <v>2159</v>
      </c>
      <c r="O396">
        <f t="shared" si="127"/>
        <v>2270</v>
      </c>
      <c r="V396">
        <f>SUMIFS(V$11:V$370,$C$11:$C$370,$B396,$B$11:$B$370,$C396)</f>
        <v>1072226</v>
      </c>
      <c r="W396">
        <f>SUMIFS(W$11:W$370,$C$11:$C$370,$B396,$B$11:$B$370,$C396)</f>
        <v>1072292</v>
      </c>
      <c r="X396">
        <f>SUMIFS(X$11:X$370,$C$11:$C$370,$B396,$B$11:$B$370,$C396)</f>
        <v>1070873</v>
      </c>
      <c r="Y396">
        <f>SUMIFS(Y$11:Y$370,$C$11:$C$370,$B396,$B$11:$B$370,$C396)</f>
        <v>1064436</v>
      </c>
      <c r="Z396">
        <f>SUMIFS(Z$11:Z$370,$C$11:$C$370,$B396,$B$11:$B$370,$C396)</f>
        <v>1061893</v>
      </c>
      <c r="AA396">
        <f>SUMIFS(AA$11:AA$370,$C$11:$C$370,$B396,$B$11:$B$370,$C396)</f>
        <v>1061068</v>
      </c>
      <c r="AB396">
        <f>SUMIFS(AB$11:AB$370,$C$11:$C$370,$B396,$B$11:$B$370,$C396)</f>
        <v>1063985</v>
      </c>
      <c r="AC396">
        <f>SUMIFS(AC$11:AC$370,$C$11:$C$370,$B396,$B$11:$B$370,$C396)</f>
        <v>1066405</v>
      </c>
      <c r="AD396">
        <f>SUMIFS(AD$11:AD$370,$C$11:$C$370,$B396,$B$11:$B$370,$C396)</f>
        <v>1066071</v>
      </c>
      <c r="AE396">
        <f>SUMIFS(AE$11:AE$370,$C$11:$C$370,$B396,$B$11:$B$370,$C396)</f>
        <v>1068008</v>
      </c>
      <c r="AF396">
        <f>SUMIFS(AF$11:AF$370,$C$11:$C$370,$B396,$B$11:$B$370,$C396)</f>
        <v>1069684</v>
      </c>
      <c r="AG396">
        <f>SUMIFS(AG$11:AG$370,$C$11:$C$370,$B396,$B$11:$B$370,$C396)</f>
        <v>1402795</v>
      </c>
      <c r="AM396">
        <f t="shared" si="128"/>
        <v>1.6489061074810718</v>
      </c>
      <c r="AN396">
        <f t="shared" si="129"/>
        <v>1.445501784961559</v>
      </c>
      <c r="AO396">
        <f t="shared" si="130"/>
        <v>1.5230564221901195</v>
      </c>
      <c r="AP396">
        <f t="shared" si="131"/>
        <v>1.2955217598803499</v>
      </c>
      <c r="AQ396">
        <f t="shared" si="132"/>
        <v>1.3080413940010904</v>
      </c>
      <c r="AR396">
        <f t="shared" si="133"/>
        <v>2.3843900673660876</v>
      </c>
      <c r="AS396">
        <f t="shared" si="134"/>
        <v>1.2556567996729278</v>
      </c>
      <c r="AT396">
        <f t="shared" si="135"/>
        <v>1.6344634543161369</v>
      </c>
      <c r="AU396">
        <f t="shared" si="136"/>
        <v>1.9961147053057444</v>
      </c>
      <c r="AV396">
        <f t="shared" si="137"/>
        <v>2.2659006299578279</v>
      </c>
      <c r="AW396">
        <f t="shared" si="138"/>
        <v>2.0183530837144428</v>
      </c>
      <c r="AX396">
        <f t="shared" si="138"/>
        <v>1.6181979547973866</v>
      </c>
    </row>
    <row r="397" spans="1:50" x14ac:dyDescent="0.3">
      <c r="B397" t="s">
        <v>380</v>
      </c>
      <c r="C397" t="s">
        <v>133</v>
      </c>
      <c r="D397">
        <f t="shared" si="127"/>
        <v>0</v>
      </c>
      <c r="E397">
        <f t="shared" si="127"/>
        <v>0</v>
      </c>
      <c r="F397">
        <f t="shared" si="127"/>
        <v>0</v>
      </c>
      <c r="G397">
        <f t="shared" si="127"/>
        <v>0</v>
      </c>
      <c r="H397">
        <f t="shared" si="127"/>
        <v>0</v>
      </c>
      <c r="I397">
        <f t="shared" si="127"/>
        <v>0</v>
      </c>
      <c r="J397">
        <f t="shared" si="127"/>
        <v>0</v>
      </c>
      <c r="K397">
        <f t="shared" si="127"/>
        <v>0</v>
      </c>
      <c r="L397">
        <f t="shared" si="127"/>
        <v>0</v>
      </c>
      <c r="M397">
        <f t="shared" si="127"/>
        <v>0</v>
      </c>
      <c r="N397">
        <f t="shared" si="127"/>
        <v>0</v>
      </c>
      <c r="O397">
        <f t="shared" si="127"/>
        <v>0</v>
      </c>
      <c r="V397">
        <f>SUMIFS(V$11:V$370,$C$11:$C$370,$B397,$B$11:$B$370,$C397)</f>
        <v>0</v>
      </c>
      <c r="W397">
        <f>SUMIFS(W$11:W$370,$C$11:$C$370,$B397,$B$11:$B$370,$C397)</f>
        <v>0</v>
      </c>
      <c r="X397">
        <f>SUMIFS(X$11:X$370,$C$11:$C$370,$B397,$B$11:$B$370,$C397)</f>
        <v>0</v>
      </c>
      <c r="Y397">
        <f>SUMIFS(Y$11:Y$370,$C$11:$C$370,$B397,$B$11:$B$370,$C397)</f>
        <v>0</v>
      </c>
      <c r="Z397">
        <f>SUMIFS(Z$11:Z$370,$C$11:$C$370,$B397,$B$11:$B$370,$C397)</f>
        <v>0</v>
      </c>
      <c r="AA397">
        <f>SUMIFS(AA$11:AA$370,$C$11:$C$370,$B397,$B$11:$B$370,$C397)</f>
        <v>0</v>
      </c>
      <c r="AB397">
        <f>SUMIFS(AB$11:AB$370,$C$11:$C$370,$B397,$B$11:$B$370,$C397)</f>
        <v>0</v>
      </c>
      <c r="AC397">
        <f>SUMIFS(AC$11:AC$370,$C$11:$C$370,$B397,$B$11:$B$370,$C397)</f>
        <v>0</v>
      </c>
      <c r="AD397">
        <f>SUMIFS(AD$11:AD$370,$C$11:$C$370,$B397,$B$11:$B$370,$C397)</f>
        <v>0</v>
      </c>
      <c r="AE397">
        <f>SUMIFS(AE$11:AE$370,$C$11:$C$370,$B397,$B$11:$B$370,$C397)</f>
        <v>0</v>
      </c>
      <c r="AF397">
        <f>SUMIFS(AF$11:AF$370,$C$11:$C$370,$B397,$B$11:$B$370,$C397)</f>
        <v>0</v>
      </c>
      <c r="AG397">
        <f>SUMIFS(AG$11:AG$370,$C$11:$C$370,$B397,$B$11:$B$370,$C397)</f>
        <v>0</v>
      </c>
    </row>
    <row r="398" spans="1:50" x14ac:dyDescent="0.3">
      <c r="B398" t="s">
        <v>380</v>
      </c>
      <c r="C398" t="s">
        <v>193</v>
      </c>
      <c r="D398">
        <f t="shared" si="127"/>
        <v>0</v>
      </c>
      <c r="E398">
        <f t="shared" si="127"/>
        <v>0</v>
      </c>
      <c r="F398">
        <f t="shared" si="127"/>
        <v>0</v>
      </c>
      <c r="G398">
        <f t="shared" si="127"/>
        <v>0</v>
      </c>
      <c r="H398">
        <f t="shared" si="127"/>
        <v>0</v>
      </c>
      <c r="I398">
        <f t="shared" si="127"/>
        <v>0</v>
      </c>
      <c r="J398">
        <f t="shared" si="127"/>
        <v>0</v>
      </c>
      <c r="K398">
        <f t="shared" si="127"/>
        <v>0</v>
      </c>
      <c r="L398">
        <f t="shared" si="127"/>
        <v>0</v>
      </c>
      <c r="M398">
        <f t="shared" si="127"/>
        <v>0</v>
      </c>
      <c r="N398">
        <f t="shared" si="127"/>
        <v>0</v>
      </c>
      <c r="O398">
        <f t="shared" si="127"/>
        <v>0</v>
      </c>
      <c r="V398">
        <f>SUMIFS(V$11:V$370,$C$11:$C$370,$B398,$B$11:$B$370,$C398)</f>
        <v>0</v>
      </c>
      <c r="W398">
        <f>SUMIFS(W$11:W$370,$C$11:$C$370,$B398,$B$11:$B$370,$C398)</f>
        <v>0</v>
      </c>
      <c r="X398">
        <f>SUMIFS(X$11:X$370,$C$11:$C$370,$B398,$B$11:$B$370,$C398)</f>
        <v>0</v>
      </c>
      <c r="Y398">
        <f>SUMIFS(Y$11:Y$370,$C$11:$C$370,$B398,$B$11:$B$370,$C398)</f>
        <v>0</v>
      </c>
      <c r="Z398">
        <f>SUMIFS(Z$11:Z$370,$C$11:$C$370,$B398,$B$11:$B$370,$C398)</f>
        <v>0</v>
      </c>
      <c r="AA398">
        <f>SUMIFS(AA$11:AA$370,$C$11:$C$370,$B398,$B$11:$B$370,$C398)</f>
        <v>0</v>
      </c>
      <c r="AB398">
        <f>SUMIFS(AB$11:AB$370,$C$11:$C$370,$B398,$B$11:$B$370,$C398)</f>
        <v>0</v>
      </c>
      <c r="AC398">
        <f>SUMIFS(AC$11:AC$370,$C$11:$C$370,$B398,$B$11:$B$370,$C398)</f>
        <v>0</v>
      </c>
      <c r="AD398">
        <f>SUMIFS(AD$11:AD$370,$C$11:$C$370,$B398,$B$11:$B$370,$C398)</f>
        <v>0</v>
      </c>
      <c r="AE398">
        <f>SUMIFS(AE$11:AE$370,$C$11:$C$370,$B398,$B$11:$B$370,$C398)</f>
        <v>0</v>
      </c>
      <c r="AF398">
        <f>SUMIFS(AF$11:AF$370,$C$11:$C$370,$B398,$B$11:$B$370,$C398)</f>
        <v>0</v>
      </c>
      <c r="AG398">
        <f>SUMIFS(AG$11:AG$370,$C$11:$C$370,$B398,$B$11:$B$370,$C398)</f>
        <v>0</v>
      </c>
    </row>
  </sheetData>
  <sortState xmlns:xlrd2="http://schemas.microsoft.com/office/spreadsheetml/2017/richdata2" ref="A11:N350">
    <sortCondition ref="A11:A350"/>
  </sortState>
  <phoneticPr fontId="2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FD8C3C5FF6F64B9D4367B81D88DE0E" ma:contentTypeVersion="15" ma:contentTypeDescription="Create a new document." ma:contentTypeScope="" ma:versionID="b9faae87c03bfc7587901d1a0631d53d">
  <xsd:schema xmlns:xsd="http://www.w3.org/2001/XMLSchema" xmlns:xs="http://www.w3.org/2001/XMLSchema" xmlns:p="http://schemas.microsoft.com/office/2006/metadata/properties" xmlns:ns3="c0c43d4d-b7da-4a2b-8f97-25182fb94a41" xmlns:ns4="15e9fc89-c4ce-4b6c-ba83-13639de65aee" targetNamespace="http://schemas.microsoft.com/office/2006/metadata/properties" ma:root="true" ma:fieldsID="9ee7062fdaf6add41ba0f1adf781b283" ns3:_="" ns4:_="">
    <xsd:import namespace="c0c43d4d-b7da-4a2b-8f97-25182fb94a41"/>
    <xsd:import namespace="15e9fc89-c4ce-4b6c-ba83-13639de65ae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c43d4d-b7da-4a2b-8f97-25182fb94a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9fc89-c4ce-4b6c-ba83-13639de65a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21DA19-76B0-4A51-9FC7-7B219BB76C3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D187682-4A1C-42CE-B488-DABB03CC9F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c43d4d-b7da-4a2b-8f97-25182fb94a41"/>
    <ds:schemaRef ds:uri="15e9fc89-c4ce-4b6c-ba83-13639de65a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179ECE-B7E5-4323-9B87-6BA79359C6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front page</vt:lpstr>
      <vt:lpstr>members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</dc:creator>
  <cp:keywords/>
  <dc:description/>
  <cp:lastModifiedBy>Daniel</cp:lastModifiedBy>
  <cp:revision/>
  <dcterms:created xsi:type="dcterms:W3CDTF">2021-05-26T15:03:39Z</dcterms:created>
  <dcterms:modified xsi:type="dcterms:W3CDTF">2022-01-07T11:12:41Z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0x010100C8FD8C3C5FF6F64B9D4367B81D88DE0E</vt:lpwstr>
  </property>
</Properties>
</file>